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anxin\Documents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1" l="1"/>
  <c r="E43" i="1"/>
  <c r="C43" i="1"/>
  <c r="E41" i="1"/>
  <c r="E45" i="1" s="1"/>
  <c r="E40" i="1"/>
  <c r="E42" i="1" s="1"/>
  <c r="D40" i="1"/>
  <c r="D42" i="1" s="1"/>
  <c r="B45" i="1"/>
  <c r="C42" i="1"/>
  <c r="C40" i="1"/>
  <c r="C41" i="1" s="1"/>
  <c r="C45" i="1" s="1"/>
  <c r="B35" i="1"/>
  <c r="B34" i="1"/>
  <c r="D32" i="1"/>
  <c r="E32" i="1"/>
  <c r="F32" i="1"/>
  <c r="G32" i="1"/>
  <c r="C32" i="1"/>
  <c r="B32" i="1"/>
  <c r="D30" i="1"/>
  <c r="E30" i="1"/>
  <c r="F30" i="1"/>
  <c r="G30" i="1"/>
  <c r="C30" i="1"/>
  <c r="D29" i="1"/>
  <c r="E29" i="1"/>
  <c r="F29" i="1"/>
  <c r="G29" i="1"/>
  <c r="C29" i="1"/>
  <c r="D28" i="1"/>
  <c r="E28" i="1"/>
  <c r="F28" i="1"/>
  <c r="G28" i="1"/>
  <c r="C28" i="1"/>
  <c r="D27" i="1"/>
  <c r="E27" i="1"/>
  <c r="F27" i="1"/>
  <c r="G27" i="1"/>
  <c r="C27" i="1"/>
  <c r="B11" i="1"/>
  <c r="B12" i="1" s="1"/>
  <c r="B10" i="1"/>
  <c r="D41" i="1" l="1"/>
  <c r="D45" i="1" s="1"/>
  <c r="B47" i="1" l="1"/>
  <c r="B48" i="1"/>
</calcChain>
</file>

<file path=xl/sharedStrings.xml><?xml version="1.0" encoding="utf-8"?>
<sst xmlns="http://schemas.openxmlformats.org/spreadsheetml/2006/main" count="49" uniqueCount="45">
  <si>
    <t xml:space="preserve">Weights of debt </t>
    <phoneticPr fontId="2" type="noConversion"/>
  </si>
  <si>
    <t>weights of common equity</t>
    <phoneticPr fontId="2" type="noConversion"/>
  </si>
  <si>
    <t>Tax rate</t>
    <phoneticPr fontId="2" type="noConversion"/>
  </si>
  <si>
    <t>cost of debt</t>
  </si>
  <si>
    <t xml:space="preserve">beta </t>
    <phoneticPr fontId="2" type="noConversion"/>
  </si>
  <si>
    <t>risk free rate</t>
    <phoneticPr fontId="2" type="noConversion"/>
  </si>
  <si>
    <t>return on the market</t>
  </si>
  <si>
    <t>Cost of debt</t>
    <phoneticPr fontId="2" type="noConversion"/>
  </si>
  <si>
    <t xml:space="preserve">Cost of equity </t>
    <phoneticPr fontId="2" type="noConversion"/>
  </si>
  <si>
    <t>WACC</t>
    <phoneticPr fontId="2" type="noConversion"/>
  </si>
  <si>
    <t>million</t>
    <phoneticPr fontId="2" type="noConversion"/>
  </si>
  <si>
    <t>Net working capital</t>
    <phoneticPr fontId="2" type="noConversion"/>
  </si>
  <si>
    <t>crystals</t>
    <phoneticPr fontId="2" type="noConversion"/>
  </si>
  <si>
    <t>years</t>
    <phoneticPr fontId="2" type="noConversion"/>
  </si>
  <si>
    <t>million annually</t>
    <phoneticPr fontId="2" type="noConversion"/>
  </si>
  <si>
    <t>of sales</t>
    <phoneticPr fontId="2" type="noConversion"/>
  </si>
  <si>
    <t xml:space="preserve">Project and equipment life </t>
    <phoneticPr fontId="2" type="noConversion"/>
  </si>
  <si>
    <t>Revenues are expected to increase</t>
    <phoneticPr fontId="2" type="noConversion"/>
  </si>
  <si>
    <t xml:space="preserve">Gross margin </t>
    <phoneticPr fontId="2" type="noConversion"/>
  </si>
  <si>
    <t xml:space="preserve">Selling, general, and administrative expenses </t>
    <phoneticPr fontId="2" type="noConversion"/>
  </si>
  <si>
    <t>Depreciation</t>
    <phoneticPr fontId="2" type="noConversion"/>
  </si>
  <si>
    <t>Net woking capital recovery</t>
    <phoneticPr fontId="2" type="noConversion"/>
  </si>
  <si>
    <t>NPV</t>
    <phoneticPr fontId="2" type="noConversion"/>
  </si>
  <si>
    <t>IRR</t>
    <phoneticPr fontId="2" type="noConversion"/>
  </si>
  <si>
    <t>Initial investment outlay</t>
    <phoneticPr fontId="2" type="noConversion"/>
  </si>
  <si>
    <t xml:space="preserve">Machinery </t>
    <phoneticPr fontId="2" type="noConversion"/>
  </si>
  <si>
    <t>Selling, general, and administrative expenses are</t>
    <phoneticPr fontId="2" type="noConversion"/>
  </si>
  <si>
    <t>Initial investment outlay</t>
    <phoneticPr fontId="2" type="noConversion"/>
  </si>
  <si>
    <t>Revenues</t>
    <phoneticPr fontId="2" type="noConversion"/>
  </si>
  <si>
    <t xml:space="preserve">Gross margin </t>
    <phoneticPr fontId="2" type="noConversion"/>
  </si>
  <si>
    <t xml:space="preserve">Selling, general, and administrative expenses </t>
    <phoneticPr fontId="2" type="noConversion"/>
  </si>
  <si>
    <t>Depreciation</t>
    <phoneticPr fontId="2" type="noConversion"/>
  </si>
  <si>
    <t>Net woking capital recovery</t>
    <phoneticPr fontId="2" type="noConversion"/>
  </si>
  <si>
    <t>Cash Flow</t>
    <phoneticPr fontId="2" type="noConversion"/>
  </si>
  <si>
    <t>Year</t>
    <phoneticPr fontId="2" type="noConversion"/>
  </si>
  <si>
    <t>Initial investment outlay</t>
    <phoneticPr fontId="2" type="noConversion"/>
  </si>
  <si>
    <t>Revenues</t>
    <phoneticPr fontId="2" type="noConversion"/>
  </si>
  <si>
    <t xml:space="preserve">Gross margin </t>
    <phoneticPr fontId="2" type="noConversion"/>
  </si>
  <si>
    <t>Cash Flow</t>
    <phoneticPr fontId="2" type="noConversion"/>
  </si>
  <si>
    <t>NPV</t>
    <phoneticPr fontId="2" type="noConversion"/>
  </si>
  <si>
    <t>IRR</t>
    <phoneticPr fontId="2" type="noConversion"/>
  </si>
  <si>
    <t>1)</t>
    <phoneticPr fontId="2" type="noConversion"/>
  </si>
  <si>
    <t>2)</t>
    <phoneticPr fontId="2" type="noConversion"/>
  </si>
  <si>
    <t>3)</t>
    <phoneticPr fontId="2" type="noConversion"/>
  </si>
  <si>
    <t>Cash Flow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</si>
</sst>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26" formatCode="\$#,##0.00_);[Red]\(\$#,##0.00\)"/>
    <numFmt numFmtId="180" formatCode="0.00_);[Red]\(0.00\)"/>
    <numFmt numFmtId="183" formatCode="0.0%"/>
  </numFmts>
  <fonts count="10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rgb="FF444444"/>
      <name val="Times New Roman"/>
      <family val="1"/>
    </font>
    <font>
      <sz val="12"/>
      <color theme="1"/>
      <name val="宋体"/>
      <family val="2"/>
      <charset val="134"/>
      <scheme val="minor"/>
    </font>
    <font>
      <sz val="14"/>
      <color rgb="FF444444"/>
      <name val="Times New Roman"/>
      <family val="1"/>
    </font>
    <font>
      <sz val="12"/>
      <color theme="1"/>
      <name val="Times New Roman"/>
      <family val="1"/>
    </font>
    <font>
      <sz val="12"/>
      <color rgb="FF444444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9" fontId="3" fillId="0" borderId="0" xfId="1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2" borderId="0" xfId="2" applyFont="1">
      <alignment vertical="center"/>
    </xf>
    <xf numFmtId="9" fontId="7" fillId="0" borderId="0" xfId="1" applyFont="1">
      <alignment vertical="center"/>
    </xf>
    <xf numFmtId="180" fontId="7" fillId="0" borderId="0" xfId="1" applyNumberFormat="1" applyFont="1">
      <alignment vertical="center"/>
    </xf>
    <xf numFmtId="9" fontId="8" fillId="0" borderId="0" xfId="1" applyFont="1">
      <alignment vertical="center"/>
    </xf>
    <xf numFmtId="183" fontId="8" fillId="2" borderId="0" xfId="2" applyNumberFormat="1" applyFont="1">
      <alignment vertical="center"/>
    </xf>
    <xf numFmtId="10" fontId="8" fillId="2" borderId="0" xfId="2" applyNumberFormat="1" applyFont="1">
      <alignment vertical="center"/>
    </xf>
    <xf numFmtId="26" fontId="8" fillId="0" borderId="0" xfId="0" applyNumberFormat="1" applyFont="1">
      <alignment vertical="center"/>
    </xf>
    <xf numFmtId="26" fontId="7" fillId="0" borderId="0" xfId="0" applyNumberFormat="1" applyFont="1">
      <alignment vertical="center"/>
    </xf>
    <xf numFmtId="180" fontId="8" fillId="0" borderId="0" xfId="0" applyNumberFormat="1" applyFont="1">
      <alignment vertical="center"/>
    </xf>
    <xf numFmtId="0" fontId="9" fillId="0" borderId="0" xfId="0" applyFont="1">
      <alignment vertical="center"/>
    </xf>
    <xf numFmtId="0" fontId="9" fillId="2" borderId="1" xfId="2" applyFont="1" applyBorder="1">
      <alignment vertical="center"/>
    </xf>
    <xf numFmtId="0" fontId="8" fillId="2" borderId="1" xfId="2" applyFont="1" applyBorder="1">
      <alignment vertical="center"/>
    </xf>
    <xf numFmtId="0" fontId="8" fillId="3" borderId="0" xfId="3" applyFont="1">
      <alignment vertical="center"/>
    </xf>
    <xf numFmtId="0" fontId="8" fillId="2" borderId="0" xfId="2" applyNumberFormat="1" applyFont="1">
      <alignment vertical="center"/>
    </xf>
    <xf numFmtId="26" fontId="8" fillId="2" borderId="0" xfId="2" applyNumberFormat="1" applyFont="1">
      <alignment vertical="center"/>
    </xf>
    <xf numFmtId="26" fontId="8" fillId="3" borderId="0" xfId="3" applyNumberFormat="1" applyFont="1">
      <alignment vertical="center"/>
    </xf>
    <xf numFmtId="10" fontId="8" fillId="3" borderId="0" xfId="3" applyNumberFormat="1" applyFont="1">
      <alignment vertical="center"/>
    </xf>
  </cellXfs>
  <cellStyles count="4">
    <cellStyle name="20% - Accent1" xfId="2" builtinId="30"/>
    <cellStyle name="40% - Accent1" xfId="3" builtinId="31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  <Relationship Id="rId5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topLeftCell="A10" zoomScaleNormal="100" workbookViewId="0">
      <selection activeCell="G12" sqref="G12"/>
    </sheetView>
  </sheetViews>
  <sheetFormatPr defaultRowHeight="13.5" x14ac:dyDescent="0.15"/>
  <cols>
    <col min="1" max="1" width="22.375" customWidth="1"/>
    <col min="2" max="2" width="9.625" bestFit="1" customWidth="1"/>
    <col min="3" max="4" width="10.5" bestFit="1" customWidth="1"/>
    <col min="5" max="5" width="8.875" customWidth="1"/>
    <col min="7" max="7" width="11.625" customWidth="1"/>
  </cols>
  <sheetData>
    <row r="1" spans="1:12" ht="15.75" x14ac:dyDescent="0.15">
      <c r="A1" s="1" t="s">
        <v>41</v>
      </c>
      <c r="B1" s="4"/>
      <c r="C1" s="1"/>
      <c r="D1" s="1"/>
      <c r="E1" s="1"/>
      <c r="F1" s="1"/>
      <c r="G1" s="1"/>
    </row>
    <row r="2" spans="1:12" ht="15.75" x14ac:dyDescent="0.15">
      <c r="A2" s="5" t="s">
        <v>0</v>
      </c>
      <c r="B2" s="8">
        <v>0.7</v>
      </c>
      <c r="C2" s="6"/>
      <c r="D2" s="6"/>
      <c r="E2" s="6"/>
      <c r="F2" s="6"/>
      <c r="G2" s="6"/>
      <c r="H2" s="6"/>
    </row>
    <row r="3" spans="1:12" ht="15.75" x14ac:dyDescent="0.15">
      <c r="A3" s="5" t="s">
        <v>1</v>
      </c>
      <c r="B3" s="8">
        <v>0.3</v>
      </c>
      <c r="C3" s="6"/>
      <c r="D3" s="6"/>
      <c r="E3" s="6"/>
      <c r="F3" s="6"/>
      <c r="G3" s="6"/>
      <c r="H3" s="6"/>
    </row>
    <row r="4" spans="1:12" ht="15.75" x14ac:dyDescent="0.15">
      <c r="A4" s="5" t="s">
        <v>2</v>
      </c>
      <c r="B4" s="8">
        <v>0.35</v>
      </c>
      <c r="C4" s="6"/>
      <c r="D4" s="6"/>
      <c r="E4" s="6"/>
      <c r="F4" s="6"/>
      <c r="G4" s="6"/>
      <c r="H4" s="6"/>
    </row>
    <row r="5" spans="1:12" ht="15.75" x14ac:dyDescent="0.15">
      <c r="A5" s="5" t="s">
        <v>3</v>
      </c>
      <c r="B5" s="8">
        <v>0.1</v>
      </c>
      <c r="C5" s="6"/>
      <c r="D5" s="6"/>
      <c r="E5" s="6"/>
      <c r="F5" s="6"/>
      <c r="G5" s="6"/>
      <c r="H5" s="6"/>
    </row>
    <row r="6" spans="1:12" ht="15.75" x14ac:dyDescent="0.15">
      <c r="A6" s="5" t="s">
        <v>4</v>
      </c>
      <c r="B6" s="9">
        <v>1.2</v>
      </c>
      <c r="C6" s="6"/>
      <c r="D6" s="6"/>
      <c r="E6" s="6"/>
      <c r="F6" s="6"/>
      <c r="G6" s="6"/>
      <c r="H6" s="6"/>
    </row>
    <row r="7" spans="1:12" ht="15.75" x14ac:dyDescent="0.15">
      <c r="A7" s="5" t="s">
        <v>5</v>
      </c>
      <c r="B7" s="8">
        <v>0.02</v>
      </c>
      <c r="C7" s="6"/>
      <c r="D7" s="6"/>
      <c r="E7" s="6"/>
      <c r="F7" s="6"/>
      <c r="G7" s="6"/>
      <c r="H7" s="6"/>
    </row>
    <row r="8" spans="1:12" ht="15.75" x14ac:dyDescent="0.15">
      <c r="A8" s="5" t="s">
        <v>6</v>
      </c>
      <c r="B8" s="8">
        <v>0.12</v>
      </c>
      <c r="C8" s="6"/>
      <c r="D8" s="6"/>
      <c r="E8" s="6"/>
      <c r="F8" s="6"/>
      <c r="G8" s="6"/>
      <c r="H8" s="6"/>
    </row>
    <row r="9" spans="1:12" ht="15.75" x14ac:dyDescent="0.15">
      <c r="A9" s="6"/>
      <c r="B9" s="10"/>
      <c r="C9" s="6"/>
      <c r="D9" s="6"/>
      <c r="E9" s="6"/>
      <c r="F9" s="6"/>
      <c r="G9" s="6"/>
      <c r="H9" s="6"/>
    </row>
    <row r="10" spans="1:12" ht="15.75" x14ac:dyDescent="0.15">
      <c r="A10" s="7" t="s">
        <v>7</v>
      </c>
      <c r="B10" s="11">
        <f>B5*(1-B4)</f>
        <v>6.5000000000000002E-2</v>
      </c>
      <c r="C10" s="6"/>
      <c r="D10" s="6"/>
      <c r="E10" s="6"/>
      <c r="F10" s="6"/>
      <c r="G10" s="6"/>
      <c r="H10" s="6"/>
    </row>
    <row r="11" spans="1:12" ht="15.75" x14ac:dyDescent="0.15">
      <c r="A11" s="7" t="s">
        <v>8</v>
      </c>
      <c r="B11" s="11">
        <f>B7+B6*(B8-B7)</f>
        <v>0.13999999999999999</v>
      </c>
      <c r="C11" s="6"/>
      <c r="D11" s="6"/>
      <c r="E11" s="6"/>
      <c r="F11" s="6"/>
      <c r="G11" s="6"/>
      <c r="H11" s="6"/>
    </row>
    <row r="12" spans="1:12" ht="15.75" x14ac:dyDescent="0.15">
      <c r="A12" s="7" t="s">
        <v>9</v>
      </c>
      <c r="B12" s="12">
        <f>B2*B10+B11*B3</f>
        <v>8.7499999999999994E-2</v>
      </c>
      <c r="C12" s="6"/>
      <c r="D12" s="6"/>
      <c r="E12" s="6"/>
      <c r="F12" s="6"/>
      <c r="G12" s="6"/>
      <c r="H12" s="6"/>
    </row>
    <row r="13" spans="1:12" ht="15.75" x14ac:dyDescent="0.15">
      <c r="C13" s="6"/>
      <c r="D13" s="6"/>
      <c r="E13" s="6"/>
      <c r="F13" s="6"/>
      <c r="G13" s="6"/>
      <c r="H13" s="6"/>
    </row>
    <row r="14" spans="1:12" ht="15.75" x14ac:dyDescent="0.15">
      <c r="A14" s="6" t="s">
        <v>42</v>
      </c>
      <c r="B14" s="6"/>
      <c r="C14" s="6"/>
      <c r="D14" s="6"/>
      <c r="E14" s="6"/>
      <c r="F14" s="6"/>
      <c r="G14" s="6"/>
      <c r="H14" s="6"/>
    </row>
    <row r="15" spans="1:12" ht="18.75" x14ac:dyDescent="0.15">
      <c r="A15" s="5" t="s">
        <v>24</v>
      </c>
      <c r="B15" s="5">
        <v>25</v>
      </c>
      <c r="C15" s="5" t="s">
        <v>10</v>
      </c>
      <c r="D15" s="5"/>
      <c r="E15" s="5"/>
      <c r="F15" s="5"/>
      <c r="G15" s="5"/>
      <c r="H15" s="5"/>
      <c r="I15" s="2"/>
      <c r="J15" s="2"/>
      <c r="K15" s="2"/>
      <c r="L15" s="2"/>
    </row>
    <row r="16" spans="1:12" ht="18.75" x14ac:dyDescent="0.15">
      <c r="A16" s="5" t="s">
        <v>25</v>
      </c>
      <c r="B16" s="5">
        <v>20</v>
      </c>
      <c r="C16" s="5" t="s">
        <v>10</v>
      </c>
      <c r="D16" s="5"/>
      <c r="E16" s="5"/>
      <c r="F16" s="5"/>
      <c r="G16" s="5"/>
      <c r="H16" s="5"/>
      <c r="I16" s="2"/>
      <c r="J16" s="2"/>
      <c r="K16" s="2"/>
      <c r="L16" s="2"/>
    </row>
    <row r="17" spans="1:8" ht="15.75" x14ac:dyDescent="0.15">
      <c r="A17" s="5" t="s">
        <v>11</v>
      </c>
      <c r="B17" s="5">
        <v>2</v>
      </c>
      <c r="C17" s="5" t="s">
        <v>10</v>
      </c>
      <c r="D17" s="5"/>
      <c r="E17" s="6"/>
      <c r="F17" s="6"/>
      <c r="G17" s="6"/>
      <c r="H17" s="6"/>
    </row>
    <row r="18" spans="1:8" ht="15.75" x14ac:dyDescent="0.15">
      <c r="A18" s="5" t="s">
        <v>12</v>
      </c>
      <c r="B18" s="5">
        <v>3</v>
      </c>
      <c r="C18" s="5" t="s">
        <v>10</v>
      </c>
      <c r="D18" s="6"/>
      <c r="E18" s="6"/>
      <c r="F18" s="6"/>
      <c r="G18" s="6"/>
      <c r="H18" s="6"/>
    </row>
    <row r="19" spans="1:8" ht="15.75" x14ac:dyDescent="0.15">
      <c r="A19" s="5" t="s">
        <v>16</v>
      </c>
      <c r="B19" s="5">
        <v>5</v>
      </c>
      <c r="C19" s="5" t="s">
        <v>13</v>
      </c>
      <c r="D19" s="5"/>
      <c r="E19" s="6"/>
      <c r="F19" s="6"/>
      <c r="G19" s="6"/>
      <c r="H19" s="6"/>
    </row>
    <row r="20" spans="1:8" ht="15.75" x14ac:dyDescent="0.15">
      <c r="A20" s="5" t="s">
        <v>17</v>
      </c>
      <c r="B20" s="5">
        <v>25</v>
      </c>
      <c r="C20" s="5" t="s">
        <v>14</v>
      </c>
      <c r="D20" s="5"/>
      <c r="E20" s="6"/>
      <c r="F20" s="6"/>
      <c r="G20" s="6"/>
      <c r="H20" s="6"/>
    </row>
    <row r="21" spans="1:8" ht="15.75" x14ac:dyDescent="0.15">
      <c r="A21" s="5" t="s">
        <v>18</v>
      </c>
      <c r="B21" s="8">
        <v>0.4</v>
      </c>
      <c r="C21" s="5"/>
      <c r="D21" s="5"/>
      <c r="E21" s="6"/>
      <c r="F21" s="6"/>
      <c r="G21" s="6"/>
      <c r="H21" s="6"/>
    </row>
    <row r="22" spans="1:8" ht="15.75" x14ac:dyDescent="0.15">
      <c r="A22" s="5" t="s">
        <v>26</v>
      </c>
      <c r="B22" s="8">
        <v>0.05</v>
      </c>
      <c r="C22" s="5" t="s">
        <v>15</v>
      </c>
      <c r="D22" s="5"/>
      <c r="E22" s="6"/>
      <c r="F22" s="6"/>
      <c r="G22" s="6"/>
      <c r="H22" s="6"/>
    </row>
    <row r="23" spans="1:8" ht="15.75" x14ac:dyDescent="0.15">
      <c r="A23" s="5" t="s">
        <v>2</v>
      </c>
      <c r="B23" s="8">
        <v>0.35</v>
      </c>
      <c r="C23" s="5"/>
      <c r="D23" s="5"/>
      <c r="E23" s="6"/>
      <c r="F23" s="6"/>
      <c r="G23" s="6"/>
      <c r="H23" s="6"/>
    </row>
    <row r="24" spans="1:8" ht="15.75" x14ac:dyDescent="0.15">
      <c r="A24" s="6"/>
      <c r="B24" s="6"/>
      <c r="C24" s="6"/>
      <c r="D24" s="6"/>
      <c r="E24" s="6"/>
      <c r="F24" s="6"/>
      <c r="G24" s="6"/>
      <c r="H24" s="6"/>
    </row>
    <row r="25" spans="1:8" ht="15.75" x14ac:dyDescent="0.15">
      <c r="A25" s="18" t="s">
        <v>44</v>
      </c>
      <c r="B25" s="20">
        <v>0</v>
      </c>
      <c r="C25" s="20">
        <v>1</v>
      </c>
      <c r="D25" s="20">
        <v>2</v>
      </c>
      <c r="E25" s="20">
        <v>3</v>
      </c>
      <c r="F25" s="20">
        <v>4</v>
      </c>
      <c r="G25" s="20">
        <v>5</v>
      </c>
      <c r="H25" s="13"/>
    </row>
    <row r="26" spans="1:8" ht="15.75" x14ac:dyDescent="0.15">
      <c r="A26" s="18" t="s">
        <v>27</v>
      </c>
      <c r="B26" s="21">
        <v>-25</v>
      </c>
      <c r="C26" s="21"/>
      <c r="D26" s="21"/>
      <c r="E26" s="21"/>
      <c r="F26" s="21"/>
      <c r="G26" s="21"/>
      <c r="H26" s="13"/>
    </row>
    <row r="27" spans="1:8" ht="15.75" x14ac:dyDescent="0.15">
      <c r="A27" s="18" t="s">
        <v>28</v>
      </c>
      <c r="B27" s="21"/>
      <c r="C27" s="21">
        <f>$B$20</f>
        <v>25</v>
      </c>
      <c r="D27" s="21">
        <f t="shared" ref="D27:G27" si="0">$B$20</f>
        <v>25</v>
      </c>
      <c r="E27" s="21">
        <f t="shared" si="0"/>
        <v>25</v>
      </c>
      <c r="F27" s="21">
        <f t="shared" si="0"/>
        <v>25</v>
      </c>
      <c r="G27" s="21">
        <f t="shared" si="0"/>
        <v>25</v>
      </c>
      <c r="H27" s="13"/>
    </row>
    <row r="28" spans="1:8" ht="15.75" x14ac:dyDescent="0.15">
      <c r="A28" s="18" t="s">
        <v>29</v>
      </c>
      <c r="B28" s="21"/>
      <c r="C28" s="21">
        <f>C27*$B$21</f>
        <v>10</v>
      </c>
      <c r="D28" s="21">
        <f t="shared" ref="D28:G28" si="1">D27*$B$21</f>
        <v>10</v>
      </c>
      <c r="E28" s="21">
        <f t="shared" si="1"/>
        <v>10</v>
      </c>
      <c r="F28" s="21">
        <f t="shared" si="1"/>
        <v>10</v>
      </c>
      <c r="G28" s="21">
        <f t="shared" si="1"/>
        <v>10</v>
      </c>
      <c r="H28" s="13"/>
    </row>
    <row r="29" spans="1:8" ht="15.75" x14ac:dyDescent="0.15">
      <c r="A29" s="18" t="s">
        <v>30</v>
      </c>
      <c r="B29" s="21"/>
      <c r="C29" s="21">
        <f>C27*$B$22</f>
        <v>1.25</v>
      </c>
      <c r="D29" s="21">
        <f t="shared" ref="D29:G29" si="2">D27*$B$22</f>
        <v>1.25</v>
      </c>
      <c r="E29" s="21">
        <f t="shared" si="2"/>
        <v>1.25</v>
      </c>
      <c r="F29" s="21">
        <f t="shared" si="2"/>
        <v>1.25</v>
      </c>
      <c r="G29" s="21">
        <f t="shared" si="2"/>
        <v>1.25</v>
      </c>
      <c r="H29" s="13"/>
    </row>
    <row r="30" spans="1:8" ht="15.75" x14ac:dyDescent="0.15">
      <c r="A30" s="18" t="s">
        <v>31</v>
      </c>
      <c r="B30" s="21"/>
      <c r="C30" s="21">
        <f>20/5</f>
        <v>4</v>
      </c>
      <c r="D30" s="21">
        <f t="shared" ref="D30:G30" si="3">20/5</f>
        <v>4</v>
      </c>
      <c r="E30" s="21">
        <f t="shared" si="3"/>
        <v>4</v>
      </c>
      <c r="F30" s="21">
        <f t="shared" si="3"/>
        <v>4</v>
      </c>
      <c r="G30" s="21">
        <f t="shared" si="3"/>
        <v>4</v>
      </c>
      <c r="H30" s="13"/>
    </row>
    <row r="31" spans="1:8" ht="15.75" x14ac:dyDescent="0.15">
      <c r="A31" s="18" t="s">
        <v>32</v>
      </c>
      <c r="B31" s="21"/>
      <c r="C31" s="21">
        <v>0</v>
      </c>
      <c r="D31" s="21">
        <v>0</v>
      </c>
      <c r="E31" s="21">
        <v>0</v>
      </c>
      <c r="F31" s="21">
        <v>0</v>
      </c>
      <c r="G31" s="21">
        <v>5</v>
      </c>
      <c r="H31" s="13"/>
    </row>
    <row r="32" spans="1:8" ht="15.75" x14ac:dyDescent="0.15">
      <c r="A32" s="18" t="s">
        <v>33</v>
      </c>
      <c r="B32" s="21">
        <f>-25</f>
        <v>-25</v>
      </c>
      <c r="C32" s="21">
        <f>(C28-C29)*(1-$B$23)+(C30*$B$23)+C31</f>
        <v>7.0875000000000004</v>
      </c>
      <c r="D32" s="21">
        <f t="shared" ref="D32:G32" si="4">(D28-D29)*(1-$B$23)+(D30*$B$23)+D31</f>
        <v>7.0875000000000004</v>
      </c>
      <c r="E32" s="21">
        <f t="shared" si="4"/>
        <v>7.0875000000000004</v>
      </c>
      <c r="F32" s="21">
        <f t="shared" si="4"/>
        <v>7.0875000000000004</v>
      </c>
      <c r="G32" s="21">
        <f t="shared" si="4"/>
        <v>12.0875</v>
      </c>
      <c r="H32" s="13"/>
    </row>
    <row r="33" spans="1:8" ht="15.75" x14ac:dyDescent="0.15">
      <c r="A33" s="5"/>
      <c r="B33" s="13"/>
      <c r="C33" s="13"/>
      <c r="D33" s="13"/>
      <c r="E33" s="13"/>
      <c r="F33" s="13"/>
      <c r="G33" s="13"/>
      <c r="H33" s="13"/>
    </row>
    <row r="34" spans="1:8" ht="15.75" x14ac:dyDescent="0.15">
      <c r="A34" s="19" t="s">
        <v>22</v>
      </c>
      <c r="B34" s="22">
        <f>B32+(NPV(B12,C32:G32))</f>
        <v>6.034842106899557</v>
      </c>
      <c r="C34" s="13"/>
      <c r="D34" s="13"/>
      <c r="E34" s="13"/>
      <c r="F34" s="13"/>
      <c r="G34" s="13"/>
      <c r="H34" s="13"/>
    </row>
    <row r="35" spans="1:8" ht="15.75" x14ac:dyDescent="0.15">
      <c r="A35" s="19" t="s">
        <v>23</v>
      </c>
      <c r="B35" s="23">
        <f>IRR(B32:G32)</f>
        <v>0.16928853268937072</v>
      </c>
      <c r="C35" s="13"/>
      <c r="D35" s="13"/>
      <c r="E35" s="13"/>
      <c r="F35" s="13"/>
      <c r="G35" s="13"/>
      <c r="H35" s="6"/>
    </row>
    <row r="36" spans="1:8" ht="15.75" x14ac:dyDescent="0.15">
      <c r="C36" s="13"/>
      <c r="D36" s="13"/>
      <c r="E36" s="13"/>
      <c r="F36" s="13"/>
      <c r="G36" s="13"/>
      <c r="H36" s="6"/>
    </row>
    <row r="37" spans="1:8" ht="15.75" x14ac:dyDescent="0.15">
      <c r="A37" s="6" t="s">
        <v>43</v>
      </c>
      <c r="B37" s="15"/>
      <c r="C37" s="15"/>
      <c r="D37" s="15"/>
      <c r="E37" s="15"/>
      <c r="F37" s="15"/>
      <c r="G37" s="15"/>
      <c r="H37" s="6"/>
    </row>
    <row r="38" spans="1:8" ht="15.75" x14ac:dyDescent="0.15">
      <c r="A38" s="17" t="s">
        <v>34</v>
      </c>
      <c r="B38" s="20">
        <v>0</v>
      </c>
      <c r="C38" s="20">
        <v>1</v>
      </c>
      <c r="D38" s="20">
        <v>2</v>
      </c>
      <c r="E38" s="20">
        <v>3</v>
      </c>
      <c r="F38" s="14"/>
      <c r="G38" s="14"/>
      <c r="H38" s="6"/>
    </row>
    <row r="39" spans="1:8" ht="15.75" x14ac:dyDescent="0.15">
      <c r="A39" s="17" t="s">
        <v>35</v>
      </c>
      <c r="B39" s="21">
        <v>-25</v>
      </c>
      <c r="C39" s="21"/>
      <c r="D39" s="20"/>
      <c r="E39" s="20"/>
      <c r="F39" s="13"/>
      <c r="G39" s="13"/>
      <c r="H39" s="6"/>
    </row>
    <row r="40" spans="1:8" ht="15.75" x14ac:dyDescent="0.15">
      <c r="A40" s="17" t="s">
        <v>36</v>
      </c>
      <c r="B40" s="21"/>
      <c r="C40" s="21">
        <f>$B$20</f>
        <v>25</v>
      </c>
      <c r="D40" s="21">
        <f>$B$20</f>
        <v>25</v>
      </c>
      <c r="E40" s="21">
        <f>$B$20</f>
        <v>25</v>
      </c>
      <c r="F40" s="13"/>
      <c r="G40" s="13"/>
      <c r="H40" s="6"/>
    </row>
    <row r="41" spans="1:8" ht="15.75" x14ac:dyDescent="0.15">
      <c r="A41" s="17" t="s">
        <v>37</v>
      </c>
      <c r="B41" s="21"/>
      <c r="C41" s="21">
        <f>C40*$B$21</f>
        <v>10</v>
      </c>
      <c r="D41" s="21">
        <f t="shared" ref="D41" si="5">D40*$B$21</f>
        <v>10</v>
      </c>
      <c r="E41" s="21">
        <f t="shared" ref="E41" si="6">E40*$B$21</f>
        <v>10</v>
      </c>
      <c r="F41" s="13"/>
      <c r="G41" s="13"/>
      <c r="H41" s="6"/>
    </row>
    <row r="42" spans="1:8" ht="15.75" x14ac:dyDescent="0.15">
      <c r="A42" s="17" t="s">
        <v>19</v>
      </c>
      <c r="B42" s="21"/>
      <c r="C42" s="21">
        <f>C40*$B$22</f>
        <v>1.25</v>
      </c>
      <c r="D42" s="21">
        <f t="shared" ref="D42:E42" si="7">D40*$B$22</f>
        <v>1.25</v>
      </c>
      <c r="E42" s="21">
        <f t="shared" si="7"/>
        <v>1.25</v>
      </c>
      <c r="F42" s="13"/>
      <c r="G42" s="13"/>
      <c r="H42" s="6"/>
    </row>
    <row r="43" spans="1:8" ht="15.75" x14ac:dyDescent="0.15">
      <c r="A43" s="17" t="s">
        <v>20</v>
      </c>
      <c r="B43" s="21"/>
      <c r="C43" s="21">
        <f>20/3</f>
        <v>6.666666666666667</v>
      </c>
      <c r="D43" s="21">
        <f t="shared" ref="D43:E43" si="8">20/3</f>
        <v>6.666666666666667</v>
      </c>
      <c r="E43" s="21">
        <f t="shared" si="8"/>
        <v>6.666666666666667</v>
      </c>
      <c r="F43" s="13"/>
      <c r="G43" s="13"/>
      <c r="H43" s="6"/>
    </row>
    <row r="44" spans="1:8" ht="15.75" x14ac:dyDescent="0.15">
      <c r="A44" s="17" t="s">
        <v>21</v>
      </c>
      <c r="B44" s="21"/>
      <c r="C44" s="21">
        <v>0</v>
      </c>
      <c r="D44" s="21">
        <v>0</v>
      </c>
      <c r="E44" s="21">
        <v>5</v>
      </c>
      <c r="F44" s="13"/>
      <c r="G44" s="13"/>
      <c r="H44" s="6"/>
    </row>
    <row r="45" spans="1:8" ht="15.75" x14ac:dyDescent="0.15">
      <c r="A45" s="17" t="s">
        <v>38</v>
      </c>
      <c r="B45" s="21">
        <f>-25</f>
        <v>-25</v>
      </c>
      <c r="C45" s="21">
        <f>(C41-C42)*(1-$B$23)+(C43*$B$23)+C44</f>
        <v>8.0208333333333339</v>
      </c>
      <c r="D45" s="21">
        <f t="shared" ref="D45" si="9">(D41-D42)*(1-$B$23)+(D43*$B$23)+D44</f>
        <v>8.0208333333333339</v>
      </c>
      <c r="E45" s="21">
        <f t="shared" ref="E45" si="10">(E41-E42)*(1-$B$23)+(E43*$B$23)+E44</f>
        <v>13.020833333333334</v>
      </c>
      <c r="F45" s="13"/>
      <c r="G45" s="13"/>
      <c r="H45" s="6"/>
    </row>
    <row r="46" spans="1:8" ht="15.75" x14ac:dyDescent="0.15">
      <c r="A46" s="6"/>
      <c r="B46" s="6"/>
      <c r="C46" s="6"/>
      <c r="D46" s="6"/>
      <c r="E46" s="6"/>
      <c r="F46" s="6"/>
      <c r="G46" s="6"/>
      <c r="H46" s="6"/>
    </row>
    <row r="47" spans="1:8" ht="15.75" x14ac:dyDescent="0.15">
      <c r="A47" s="19" t="s">
        <v>39</v>
      </c>
      <c r="B47" s="22">
        <f>B45+(NPV(B12,C45:E45))</f>
        <v>-0.71849837181201792</v>
      </c>
      <c r="C47" s="6"/>
      <c r="D47" s="6"/>
      <c r="E47" s="6"/>
      <c r="F47" s="6"/>
      <c r="G47" s="6"/>
      <c r="H47" s="6"/>
    </row>
    <row r="48" spans="1:8" ht="15.75" x14ac:dyDescent="0.15">
      <c r="A48" s="19" t="s">
        <v>40</v>
      </c>
      <c r="B48" s="23">
        <f>IRR(B45:E45)</f>
        <v>7.2630133428064791E-2</v>
      </c>
      <c r="C48" s="6"/>
      <c r="D48" s="6"/>
      <c r="E48" s="6"/>
      <c r="F48" s="6"/>
      <c r="G48" s="6"/>
      <c r="H48" s="16"/>
    </row>
    <row r="49" spans="1:7" ht="15.75" x14ac:dyDescent="0.15">
      <c r="A49" s="1"/>
      <c r="B49" s="3"/>
      <c r="C49" s="1"/>
      <c r="D49" s="1"/>
      <c r="E49" s="1"/>
      <c r="F49" s="1"/>
      <c r="G49" s="1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  <Template/>
  <Manager/>
  <TotalTime>0</TotalTime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revision>0</revision>
</coreProperties>
</file>