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Q1" sheetId="1" r:id="rId1"/>
    <sheet name="Q2" sheetId="2" r:id="rId2"/>
    <sheet name="Q3" sheetId="3" r:id="rId3"/>
    <sheet name="Q4" sheetId="4" r:id="rId4"/>
    <sheet name="Q5" sheetId="5" r:id="rId5"/>
  </sheets>
  <calcPr calcId="145621"/>
</workbook>
</file>

<file path=xl/calcChain.xml><?xml version="1.0" encoding="utf-8"?>
<calcChain xmlns="http://schemas.openxmlformats.org/spreadsheetml/2006/main">
  <c r="C18" i="3" l="1"/>
  <c r="C17" i="3"/>
  <c r="C16" i="3"/>
  <c r="C15" i="3"/>
  <c r="B18" i="3"/>
  <c r="B17" i="3"/>
  <c r="B16" i="3"/>
  <c r="B15" i="3"/>
  <c r="B14" i="3"/>
  <c r="C9" i="3"/>
  <c r="D10" i="3"/>
  <c r="B6" i="3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I13" i="1"/>
  <c r="I14" i="1"/>
  <c r="I15" i="1"/>
  <c r="I16" i="1"/>
  <c r="I17" i="1"/>
  <c r="I18" i="1"/>
  <c r="I19" i="1"/>
  <c r="I20" i="1"/>
  <c r="I21" i="1"/>
  <c r="I22" i="1"/>
  <c r="I23" i="1"/>
  <c r="I24" i="1"/>
  <c r="I12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12" i="1"/>
  <c r="C12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C14" i="1"/>
  <c r="C15" i="1"/>
  <c r="C16" i="1"/>
  <c r="C17" i="1"/>
  <c r="C18" i="1"/>
  <c r="C19" i="1"/>
  <c r="C20" i="1"/>
  <c r="C21" i="1"/>
  <c r="C22" i="1"/>
  <c r="C23" i="1"/>
  <c r="C24" i="1"/>
  <c r="C13" i="1"/>
</calcChain>
</file>

<file path=xl/sharedStrings.xml><?xml version="1.0" encoding="utf-8"?>
<sst xmlns="http://schemas.openxmlformats.org/spreadsheetml/2006/main" count="72" uniqueCount="50">
  <si>
    <t>1. A firm is considering the following alternatives for equipment which provides essentially the same service. The cost of money is 12%. The evaluation life of the situation is 12 years. Find:</t>
  </si>
  <si>
    <t>a. Which alternative is preferable.</t>
  </si>
  <si>
    <t>b. Breakeven times which would result in different choices of preferred alternative (only consider up to 12 years).</t>
  </si>
  <si>
    <t>Configuration</t>
  </si>
  <si>
    <t>First cost</t>
  </si>
  <si>
    <t>Operating cost (per year)</t>
  </si>
  <si>
    <t>A</t>
  </si>
  <si>
    <t>B</t>
  </si>
  <si>
    <t>C</t>
  </si>
  <si>
    <t>2. A company is confronting an energy efficiency problem in which they are experiencing a quite high loss of energy, currently estimated to be worth $70,000 annually. Two alternatives are available to address the problem. Choice A would reduce the loss by 55% and cost $120,000 to implement. Choice B would reduce the loss by 40% and cost $85,000 to implement. Cost of money is 8%. Which alternative would be chosen under each of the following scenarios:</t>
  </si>
  <si>
    <t>1. Anticipated life of 3 years.</t>
  </si>
  <si>
    <t>2. Anticipated life of 10 years.</t>
  </si>
  <si>
    <t>3. What is the break even time for the two choices.</t>
  </si>
  <si>
    <t>3. An asset can be purchased for $30,000. The salvage value of the asset decreases at 20% of the orignal purchase price for each year of service. Interest rate is 12%. Operation cost of the asset is $5,000 per year. Maintenance costs for the asset begin at $1,100 in the first year and increase by $450 per year thereafter. Find the economic life of the asset.</t>
  </si>
  <si>
    <r>
      <t>5. The cost of producing and selling a certain item is: $200.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+$20,000 for the first 2,000 units. (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is the number of units produced.) For larger numbers produced the cost of production is $170.(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-2000)+$420,000. If the sale price (each) is $320-$0.04.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find the number which should be produced to maximise profit.</t>
    </r>
  </si>
  <si>
    <t>4. Find the economic life, with interest rate 12%, of an asset. Initial cost is $5,500. Operation cost is $1,200 per year. Salvage value decreases 15% of new value per year. Maintenance cost is $350 in the first year and increases by $50 per year each year following.</t>
  </si>
  <si>
    <t>Interest =</t>
  </si>
  <si>
    <t>Year</t>
  </si>
  <si>
    <t>Cost</t>
  </si>
  <si>
    <t>PV of Cost</t>
  </si>
  <si>
    <t>Cumulative PV</t>
  </si>
  <si>
    <t>Select Choice:</t>
  </si>
  <si>
    <t>Decision</t>
  </si>
  <si>
    <t>Years 1-3</t>
  </si>
  <si>
    <t>Prefer Coice A</t>
  </si>
  <si>
    <t>Years 4-5</t>
  </si>
  <si>
    <t>Prefer Choice B</t>
  </si>
  <si>
    <t>Years 6-12</t>
  </si>
  <si>
    <t>Prefer Choice C</t>
  </si>
  <si>
    <t>By using the lowest cummulative Present Values:</t>
  </si>
  <si>
    <t>P =</t>
  </si>
  <si>
    <t>O =</t>
  </si>
  <si>
    <t>op cost</t>
  </si>
  <si>
    <t>maint cost</t>
  </si>
  <si>
    <t>M =</t>
  </si>
  <si>
    <t>interest =</t>
  </si>
  <si>
    <t>P= first cost of asset</t>
  </si>
  <si>
    <t>O = annual constant portion of operating cost + maintainnace cost of the 1st year</t>
  </si>
  <si>
    <t>M = amount by which maintenace  cost increase each year</t>
  </si>
  <si>
    <t xml:space="preserve">n = </t>
  </si>
  <si>
    <t>((SQRT(2P/M))</t>
  </si>
  <si>
    <t>years</t>
  </si>
  <si>
    <t>Approximately 11 yrs 7 months</t>
  </si>
  <si>
    <t>operating cost</t>
  </si>
  <si>
    <t>End of Year</t>
  </si>
  <si>
    <t>Annual Equivalent Cost of Asset</t>
  </si>
  <si>
    <t>Annual Equivalent Operating Cost</t>
  </si>
  <si>
    <t>Annual Equivalent LCC</t>
  </si>
  <si>
    <t>Salvage Value</t>
  </si>
  <si>
    <t>Salvage Value when asset retired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</si>
</sst>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6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2" fillId="0" borderId="0" xfId="0" applyFont="1" applyFill="1" applyBorder="1" applyAlignment="1">
      <alignment vertical="center" wrapText="1"/>
    </xf>
    <xf numFmtId="9" fontId="0" fillId="0" borderId="0" xfId="0" applyNumberFormat="1"/>
    <xf numFmtId="0" fontId="0" fillId="0" borderId="5" xfId="0" applyBorder="1"/>
    <xf numFmtId="0" fontId="2" fillId="0" borderId="5" xfId="0" applyFont="1" applyFill="1" applyBorder="1" applyAlignment="1">
      <alignment vertical="center" wrapText="1"/>
    </xf>
    <xf numFmtId="44" fontId="0" fillId="0" borderId="5" xfId="1" applyFont="1" applyBorder="1"/>
    <xf numFmtId="44" fontId="0" fillId="0" borderId="5" xfId="0" applyNumberFormat="1" applyBorder="1"/>
    <xf numFmtId="0" fontId="6" fillId="0" borderId="5" xfId="0" applyFont="1" applyBorder="1"/>
    <xf numFmtId="44" fontId="0" fillId="2" borderId="5" xfId="0" applyNumberForma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0" fillId="0" borderId="0" xfId="1" applyFont="1"/>
    <xf numFmtId="0" fontId="0" fillId="2" borderId="0" xfId="0" applyFill="1"/>
    <xf numFmtId="0" fontId="0" fillId="0" borderId="5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P27" sqref="P27"/>
    </sheetView>
  </sheetViews>
  <sheetFormatPr defaultRowHeight="15" x14ac:dyDescent="0.25"/>
  <cols>
    <col min="1" max="1" width="10.42578125" customWidth="1"/>
    <col min="2" max="2" width="12.28515625" customWidth="1"/>
    <col min="3" max="3" width="11.42578125" customWidth="1"/>
    <col min="4" max="4" width="13.28515625" customWidth="1"/>
    <col min="5" max="5" width="11.5703125" bestFit="1" customWidth="1"/>
    <col min="6" max="6" width="11.28515625" customWidth="1"/>
    <col min="7" max="7" width="13.7109375" customWidth="1"/>
    <col min="8" max="8" width="11.5703125" bestFit="1" customWidth="1"/>
    <col min="9" max="9" width="11.28515625" customWidth="1"/>
    <col min="10" max="10" width="13.7109375" customWidth="1"/>
    <col min="11" max="11" width="13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ht="15.75" thickBot="1" x14ac:dyDescent="0.3">
      <c r="A3" s="1" t="s">
        <v>2</v>
      </c>
    </row>
    <row r="4" spans="1:11" ht="57.75" thickBot="1" x14ac:dyDescent="0.3">
      <c r="A4" s="2" t="s">
        <v>3</v>
      </c>
      <c r="B4" s="3" t="s">
        <v>4</v>
      </c>
      <c r="C4" s="3" t="s">
        <v>5</v>
      </c>
    </row>
    <row r="5" spans="1:11" ht="15.75" thickBot="1" x14ac:dyDescent="0.3">
      <c r="A5" s="4" t="s">
        <v>6</v>
      </c>
      <c r="B5" s="5">
        <v>66000</v>
      </c>
      <c r="C5" s="5">
        <v>22200</v>
      </c>
    </row>
    <row r="6" spans="1:11" ht="15.75" thickBot="1" x14ac:dyDescent="0.3">
      <c r="A6" s="4" t="s">
        <v>7</v>
      </c>
      <c r="B6" s="5">
        <v>78300</v>
      </c>
      <c r="C6" s="5">
        <v>18000</v>
      </c>
    </row>
    <row r="7" spans="1:11" ht="15.75" thickBot="1" x14ac:dyDescent="0.3">
      <c r="A7" s="4" t="s">
        <v>8</v>
      </c>
      <c r="B7" s="5">
        <v>84250</v>
      </c>
      <c r="C7" s="5">
        <v>16500</v>
      </c>
    </row>
    <row r="9" spans="1:11" x14ac:dyDescent="0.25">
      <c r="A9" s="7" t="s">
        <v>16</v>
      </c>
      <c r="B9" s="8">
        <v>0.12</v>
      </c>
    </row>
    <row r="10" spans="1:11" x14ac:dyDescent="0.25">
      <c r="A10" s="9"/>
      <c r="B10" s="15" t="s">
        <v>6</v>
      </c>
      <c r="C10" s="16"/>
      <c r="D10" s="17"/>
      <c r="E10" s="15" t="s">
        <v>7</v>
      </c>
      <c r="F10" s="16"/>
      <c r="G10" s="17"/>
      <c r="H10" s="15" t="s">
        <v>8</v>
      </c>
      <c r="I10" s="16"/>
      <c r="J10" s="17"/>
      <c r="K10" s="13" t="s">
        <v>22</v>
      </c>
    </row>
    <row r="11" spans="1:11" x14ac:dyDescent="0.25">
      <c r="A11" s="10" t="s">
        <v>17</v>
      </c>
      <c r="B11" s="9" t="s">
        <v>18</v>
      </c>
      <c r="C11" s="9" t="s">
        <v>19</v>
      </c>
      <c r="D11" s="9" t="s">
        <v>20</v>
      </c>
      <c r="E11" s="9" t="s">
        <v>18</v>
      </c>
      <c r="F11" s="9" t="s">
        <v>19</v>
      </c>
      <c r="G11" s="9" t="s">
        <v>20</v>
      </c>
      <c r="H11" s="9" t="s">
        <v>18</v>
      </c>
      <c r="I11" s="9" t="s">
        <v>19</v>
      </c>
      <c r="J11" s="9" t="s">
        <v>20</v>
      </c>
      <c r="K11" s="9" t="s">
        <v>21</v>
      </c>
    </row>
    <row r="12" spans="1:11" x14ac:dyDescent="0.25">
      <c r="A12" s="9">
        <v>0</v>
      </c>
      <c r="B12" s="11">
        <v>66000</v>
      </c>
      <c r="C12" s="11">
        <f>B12*(1/((C131+$B$9)^$A12))</f>
        <v>66000</v>
      </c>
      <c r="D12" s="14">
        <f>SUM(C12)</f>
        <v>66000</v>
      </c>
      <c r="E12" s="11">
        <v>78300</v>
      </c>
      <c r="F12" s="11">
        <f>E12*(1/((1+$B$9)^$A12))</f>
        <v>78300</v>
      </c>
      <c r="G12" s="12">
        <f>SUM(F12)</f>
        <v>78300</v>
      </c>
      <c r="H12" s="11">
        <v>84250</v>
      </c>
      <c r="I12" s="11">
        <f>H12*(1/((1+$B$9)^$A12))</f>
        <v>84250</v>
      </c>
      <c r="J12" s="12">
        <f>SUM(I12)</f>
        <v>84250</v>
      </c>
      <c r="K12" s="9" t="s">
        <v>6</v>
      </c>
    </row>
    <row r="13" spans="1:11" x14ac:dyDescent="0.25">
      <c r="A13" s="9">
        <v>1</v>
      </c>
      <c r="B13" s="11">
        <v>22000</v>
      </c>
      <c r="C13" s="11">
        <f>B13*(1/((1+$B$9)^$A13))</f>
        <v>19642.857142857141</v>
      </c>
      <c r="D13" s="14">
        <f t="shared" ref="D13:D24" si="0">SUM(D12,C13)</f>
        <v>85642.857142857145</v>
      </c>
      <c r="E13" s="11">
        <v>18000</v>
      </c>
      <c r="F13" s="11">
        <f t="shared" ref="F13:F24" si="1">E13*(1/((1+$B$9)^$A13))</f>
        <v>16071.428571428571</v>
      </c>
      <c r="G13" s="12">
        <f t="shared" ref="G13:G24" si="2">SUM(G12,F13)</f>
        <v>94371.428571428565</v>
      </c>
      <c r="H13" s="11">
        <v>16500</v>
      </c>
      <c r="I13" s="11">
        <f t="shared" ref="I13:I24" si="3">H13*(1/((1+$B$9)^$A13))</f>
        <v>14732.142857142857</v>
      </c>
      <c r="J13" s="12">
        <f t="shared" ref="J13:J24" si="4">SUM(J12,I13)</f>
        <v>98982.142857142855</v>
      </c>
      <c r="K13" s="9" t="s">
        <v>6</v>
      </c>
    </row>
    <row r="14" spans="1:11" x14ac:dyDescent="0.25">
      <c r="A14" s="9">
        <v>2</v>
      </c>
      <c r="B14" s="11">
        <v>22200</v>
      </c>
      <c r="C14" s="11">
        <f t="shared" ref="C14:C24" si="5">B14*(1/((1+$B$9)^$A14))</f>
        <v>17697.704081632652</v>
      </c>
      <c r="D14" s="14">
        <f t="shared" si="0"/>
        <v>103340.56122448979</v>
      </c>
      <c r="E14" s="11">
        <v>18000</v>
      </c>
      <c r="F14" s="11">
        <f t="shared" si="1"/>
        <v>14349.489795918365</v>
      </c>
      <c r="G14" s="12">
        <f t="shared" si="2"/>
        <v>108720.91836734692</v>
      </c>
      <c r="H14" s="11">
        <v>16500</v>
      </c>
      <c r="I14" s="11">
        <f t="shared" si="3"/>
        <v>13153.698979591836</v>
      </c>
      <c r="J14" s="12">
        <f t="shared" si="4"/>
        <v>112135.84183673469</v>
      </c>
      <c r="K14" s="9" t="s">
        <v>6</v>
      </c>
    </row>
    <row r="15" spans="1:11" x14ac:dyDescent="0.25">
      <c r="A15" s="9">
        <v>3</v>
      </c>
      <c r="B15" s="11">
        <v>22200</v>
      </c>
      <c r="C15" s="11">
        <f t="shared" si="5"/>
        <v>15801.521501457721</v>
      </c>
      <c r="D15" s="14">
        <f t="shared" si="0"/>
        <v>119142.08272594752</v>
      </c>
      <c r="E15" s="11">
        <v>18000</v>
      </c>
      <c r="F15" s="11">
        <f t="shared" si="1"/>
        <v>12812.044460641395</v>
      </c>
      <c r="G15" s="12">
        <f t="shared" si="2"/>
        <v>121532.96282798832</v>
      </c>
      <c r="H15" s="11">
        <v>16500</v>
      </c>
      <c r="I15" s="11">
        <f t="shared" si="3"/>
        <v>11744.374088921279</v>
      </c>
      <c r="J15" s="12">
        <f t="shared" si="4"/>
        <v>123880.21592565597</v>
      </c>
      <c r="K15" s="9" t="s">
        <v>6</v>
      </c>
    </row>
    <row r="16" spans="1:11" x14ac:dyDescent="0.25">
      <c r="A16" s="9">
        <v>4</v>
      </c>
      <c r="B16" s="11">
        <v>22200</v>
      </c>
      <c r="C16" s="11">
        <f t="shared" si="5"/>
        <v>14108.501340587252</v>
      </c>
      <c r="D16" s="12">
        <f t="shared" si="0"/>
        <v>133250.58406653476</v>
      </c>
      <c r="E16" s="11">
        <v>18000</v>
      </c>
      <c r="F16" s="11">
        <f t="shared" si="1"/>
        <v>11439.325411286962</v>
      </c>
      <c r="G16" s="14">
        <f t="shared" si="2"/>
        <v>132972.28823927528</v>
      </c>
      <c r="H16" s="11">
        <v>16500</v>
      </c>
      <c r="I16" s="11">
        <f t="shared" si="3"/>
        <v>10486.048293679714</v>
      </c>
      <c r="J16" s="12">
        <f t="shared" si="4"/>
        <v>134366.26421933569</v>
      </c>
      <c r="K16" s="9" t="s">
        <v>7</v>
      </c>
    </row>
    <row r="17" spans="1:11" x14ac:dyDescent="0.25">
      <c r="A17" s="9">
        <v>5</v>
      </c>
      <c r="B17" s="11">
        <v>22200</v>
      </c>
      <c r="C17" s="11">
        <f t="shared" si="5"/>
        <v>12596.876196952902</v>
      </c>
      <c r="D17" s="12">
        <f t="shared" si="0"/>
        <v>145847.46026348768</v>
      </c>
      <c r="E17" s="11">
        <v>18000</v>
      </c>
      <c r="F17" s="11">
        <f t="shared" si="1"/>
        <v>10213.683402934785</v>
      </c>
      <c r="G17" s="14">
        <f t="shared" si="2"/>
        <v>143185.97164221006</v>
      </c>
      <c r="H17" s="11">
        <v>16500</v>
      </c>
      <c r="I17" s="11">
        <f t="shared" si="3"/>
        <v>9362.5431193568875</v>
      </c>
      <c r="J17" s="12">
        <f t="shared" si="4"/>
        <v>143728.80733869257</v>
      </c>
      <c r="K17" s="9" t="s">
        <v>7</v>
      </c>
    </row>
    <row r="18" spans="1:11" x14ac:dyDescent="0.25">
      <c r="A18" s="9">
        <v>6</v>
      </c>
      <c r="B18" s="11">
        <v>22200</v>
      </c>
      <c r="C18" s="11">
        <f t="shared" si="5"/>
        <v>11247.210890136519</v>
      </c>
      <c r="D18" s="12">
        <f t="shared" si="0"/>
        <v>157094.67115362419</v>
      </c>
      <c r="E18" s="11">
        <v>18000</v>
      </c>
      <c r="F18" s="11">
        <f t="shared" si="1"/>
        <v>9119.3601811917724</v>
      </c>
      <c r="G18" s="12">
        <f t="shared" si="2"/>
        <v>152305.33182340182</v>
      </c>
      <c r="H18" s="11">
        <v>16500</v>
      </c>
      <c r="I18" s="11">
        <f t="shared" si="3"/>
        <v>8359.4134994257911</v>
      </c>
      <c r="J18" s="14">
        <f t="shared" si="4"/>
        <v>152088.22083811834</v>
      </c>
      <c r="K18" s="9" t="s">
        <v>8</v>
      </c>
    </row>
    <row r="19" spans="1:11" x14ac:dyDescent="0.25">
      <c r="A19" s="9">
        <v>7</v>
      </c>
      <c r="B19" s="11">
        <v>22200</v>
      </c>
      <c r="C19" s="11">
        <f t="shared" si="5"/>
        <v>10042.152580479034</v>
      </c>
      <c r="D19" s="12">
        <f t="shared" si="0"/>
        <v>167136.82373410324</v>
      </c>
      <c r="E19" s="11">
        <v>18000</v>
      </c>
      <c r="F19" s="11">
        <f t="shared" si="1"/>
        <v>8142.285876064082</v>
      </c>
      <c r="G19" s="12">
        <f t="shared" si="2"/>
        <v>160447.61769946592</v>
      </c>
      <c r="H19" s="11">
        <v>16500</v>
      </c>
      <c r="I19" s="11">
        <f t="shared" si="3"/>
        <v>7463.7620530587419</v>
      </c>
      <c r="J19" s="14">
        <f t="shared" si="4"/>
        <v>159551.98289117709</v>
      </c>
      <c r="K19" s="9" t="s">
        <v>8</v>
      </c>
    </row>
    <row r="20" spans="1:11" x14ac:dyDescent="0.25">
      <c r="A20" s="9">
        <v>8</v>
      </c>
      <c r="B20" s="11">
        <v>22200</v>
      </c>
      <c r="C20" s="11">
        <f t="shared" si="5"/>
        <v>8966.2076611419943</v>
      </c>
      <c r="D20" s="12">
        <f t="shared" si="0"/>
        <v>176103.03139524523</v>
      </c>
      <c r="E20" s="11">
        <v>18000</v>
      </c>
      <c r="F20" s="11">
        <f t="shared" si="1"/>
        <v>7269.8981036286441</v>
      </c>
      <c r="G20" s="12">
        <f t="shared" si="2"/>
        <v>167717.51580309457</v>
      </c>
      <c r="H20" s="11">
        <v>16500</v>
      </c>
      <c r="I20" s="11">
        <f t="shared" si="3"/>
        <v>6664.0732616595897</v>
      </c>
      <c r="J20" s="14">
        <f t="shared" si="4"/>
        <v>166216.05615283668</v>
      </c>
      <c r="K20" s="9" t="s">
        <v>8</v>
      </c>
    </row>
    <row r="21" spans="1:11" x14ac:dyDescent="0.25">
      <c r="A21" s="9">
        <v>9</v>
      </c>
      <c r="B21" s="11">
        <v>22200</v>
      </c>
      <c r="C21" s="11">
        <f t="shared" si="5"/>
        <v>8005.5425545910666</v>
      </c>
      <c r="D21" s="12">
        <f t="shared" si="0"/>
        <v>184108.57394983628</v>
      </c>
      <c r="E21" s="11">
        <v>18000</v>
      </c>
      <c r="F21" s="11">
        <f t="shared" si="1"/>
        <v>6490.9804496684319</v>
      </c>
      <c r="G21" s="12">
        <f t="shared" si="2"/>
        <v>174208.496252763</v>
      </c>
      <c r="H21" s="11">
        <v>16500</v>
      </c>
      <c r="I21" s="11">
        <f t="shared" si="3"/>
        <v>5950.0654121960633</v>
      </c>
      <c r="J21" s="14">
        <f t="shared" si="4"/>
        <v>172166.12156503275</v>
      </c>
      <c r="K21" s="9" t="s">
        <v>8</v>
      </c>
    </row>
    <row r="22" spans="1:11" x14ac:dyDescent="0.25">
      <c r="A22" s="9">
        <v>10</v>
      </c>
      <c r="B22" s="11">
        <v>22200</v>
      </c>
      <c r="C22" s="11">
        <f t="shared" si="5"/>
        <v>7147.8058523134505</v>
      </c>
      <c r="D22" s="12">
        <f t="shared" si="0"/>
        <v>191256.37980214972</v>
      </c>
      <c r="E22" s="11">
        <v>18000</v>
      </c>
      <c r="F22" s="11">
        <f t="shared" si="1"/>
        <v>5795.5182586325282</v>
      </c>
      <c r="G22" s="12">
        <f t="shared" si="2"/>
        <v>180004.01451139554</v>
      </c>
      <c r="H22" s="11">
        <v>16500</v>
      </c>
      <c r="I22" s="11">
        <f t="shared" si="3"/>
        <v>5312.5584037464841</v>
      </c>
      <c r="J22" s="14">
        <f t="shared" si="4"/>
        <v>177478.67996877924</v>
      </c>
      <c r="K22" s="9" t="s">
        <v>8</v>
      </c>
    </row>
    <row r="23" spans="1:11" x14ac:dyDescent="0.25">
      <c r="A23" s="9">
        <v>11</v>
      </c>
      <c r="B23" s="11">
        <v>22200</v>
      </c>
      <c r="C23" s="11">
        <f t="shared" si="5"/>
        <v>6381.9695109941522</v>
      </c>
      <c r="D23" s="12">
        <f t="shared" si="0"/>
        <v>197638.34931314387</v>
      </c>
      <c r="E23" s="11">
        <v>18000</v>
      </c>
      <c r="F23" s="11">
        <f t="shared" si="1"/>
        <v>5174.5698737790417</v>
      </c>
      <c r="G23" s="12">
        <f t="shared" si="2"/>
        <v>185178.58438517459</v>
      </c>
      <c r="H23" s="11">
        <v>16500</v>
      </c>
      <c r="I23" s="11">
        <f t="shared" si="3"/>
        <v>4743.3557176307886</v>
      </c>
      <c r="J23" s="14">
        <f t="shared" si="4"/>
        <v>182222.03568641003</v>
      </c>
      <c r="K23" s="9" t="s">
        <v>8</v>
      </c>
    </row>
    <row r="24" spans="1:11" x14ac:dyDescent="0.25">
      <c r="A24" s="9">
        <v>12</v>
      </c>
      <c r="B24" s="11">
        <v>22200</v>
      </c>
      <c r="C24" s="11">
        <f t="shared" si="5"/>
        <v>5698.187063387637</v>
      </c>
      <c r="D24" s="12">
        <f t="shared" si="0"/>
        <v>203336.5363765315</v>
      </c>
      <c r="E24" s="11">
        <v>18000</v>
      </c>
      <c r="F24" s="11">
        <f t="shared" si="1"/>
        <v>4620.1516730170024</v>
      </c>
      <c r="G24" s="12">
        <f t="shared" si="2"/>
        <v>189798.7360581916</v>
      </c>
      <c r="H24" s="11">
        <v>16500</v>
      </c>
      <c r="I24" s="11">
        <f t="shared" si="3"/>
        <v>4235.139033598919</v>
      </c>
      <c r="J24" s="14">
        <f t="shared" si="4"/>
        <v>186457.17472000894</v>
      </c>
      <c r="K24" s="9" t="s">
        <v>8</v>
      </c>
    </row>
    <row r="25" spans="1:11" x14ac:dyDescent="0.25">
      <c r="A25" t="s">
        <v>29</v>
      </c>
    </row>
    <row r="26" spans="1:11" x14ac:dyDescent="0.25">
      <c r="A26" t="s">
        <v>23</v>
      </c>
      <c r="B26" t="s">
        <v>24</v>
      </c>
    </row>
    <row r="27" spans="1:11" x14ac:dyDescent="0.25">
      <c r="A27" t="s">
        <v>25</v>
      </c>
      <c r="B27" t="s">
        <v>26</v>
      </c>
    </row>
    <row r="28" spans="1:11" x14ac:dyDescent="0.25">
      <c r="A28" t="s">
        <v>27</v>
      </c>
      <c r="B28" t="s">
        <v>28</v>
      </c>
    </row>
  </sheetData>
  <mergeCells count="3">
    <mergeCell ref="B10:D10"/>
    <mergeCell ref="E10:G10"/>
    <mergeCell ref="H10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J23" sqref="J23"/>
    </sheetView>
  </sheetViews>
  <sheetFormatPr defaultRowHeight="15" x14ac:dyDescent="0.25"/>
  <cols>
    <col min="1" max="1" width="9.140625" customWidth="1"/>
  </cols>
  <sheetData>
    <row r="1" spans="1:1" ht="15.75" x14ac:dyDescent="0.25">
      <c r="A1" s="6" t="s">
        <v>9</v>
      </c>
    </row>
    <row r="2" spans="1:1" ht="15.75" x14ac:dyDescent="0.25">
      <c r="A2" s="6" t="s">
        <v>10</v>
      </c>
    </row>
    <row r="3" spans="1:1" ht="15.75" x14ac:dyDescent="0.25">
      <c r="A3" s="6" t="s">
        <v>11</v>
      </c>
    </row>
    <row r="4" spans="1:1" ht="15.75" x14ac:dyDescent="0.25">
      <c r="A4" s="6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2" workbookViewId="0">
      <selection activeCell="F30" sqref="F30"/>
    </sheetView>
  </sheetViews>
  <sheetFormatPr defaultRowHeight="15" x14ac:dyDescent="0.25"/>
  <cols>
    <col min="1" max="1" width="10.42578125" customWidth="1"/>
    <col min="2" max="2" width="13.28515625" customWidth="1"/>
    <col min="3" max="3" width="12.42578125" customWidth="1"/>
    <col min="4" max="4" width="13" customWidth="1"/>
    <col min="5" max="5" width="12.42578125" customWidth="1"/>
    <col min="6" max="6" width="14.85546875" customWidth="1"/>
  </cols>
  <sheetData>
    <row r="1" spans="1:6" ht="15.75" x14ac:dyDescent="0.25">
      <c r="A1" s="6" t="s">
        <v>13</v>
      </c>
    </row>
    <row r="3" spans="1:6" x14ac:dyDescent="0.25">
      <c r="A3" t="s">
        <v>30</v>
      </c>
      <c r="B3" s="18">
        <v>30000</v>
      </c>
      <c r="D3" t="s">
        <v>36</v>
      </c>
    </row>
    <row r="4" spans="1:6" x14ac:dyDescent="0.25">
      <c r="A4" t="s">
        <v>32</v>
      </c>
      <c r="B4" s="18">
        <v>5000</v>
      </c>
    </row>
    <row r="5" spans="1:6" x14ac:dyDescent="0.25">
      <c r="A5" t="s">
        <v>33</v>
      </c>
      <c r="B5" s="18">
        <v>1100</v>
      </c>
    </row>
    <row r="6" spans="1:6" x14ac:dyDescent="0.25">
      <c r="A6" t="s">
        <v>31</v>
      </c>
      <c r="B6" s="18">
        <f>SUM(B4,B5)</f>
        <v>6100</v>
      </c>
      <c r="D6" t="s">
        <v>37</v>
      </c>
    </row>
    <row r="7" spans="1:6" x14ac:dyDescent="0.25">
      <c r="A7" t="s">
        <v>34</v>
      </c>
      <c r="B7" s="18">
        <v>450</v>
      </c>
      <c r="D7" t="s">
        <v>38</v>
      </c>
    </row>
    <row r="8" spans="1:6" x14ac:dyDescent="0.25">
      <c r="A8" t="s">
        <v>35</v>
      </c>
      <c r="B8" s="8">
        <v>0.12</v>
      </c>
    </row>
    <row r="9" spans="1:6" x14ac:dyDescent="0.25">
      <c r="A9" t="s">
        <v>48</v>
      </c>
      <c r="B9" s="8">
        <v>0.2</v>
      </c>
      <c r="C9" s="18">
        <f>PRODUCT(B9,B3)</f>
        <v>6000</v>
      </c>
    </row>
    <row r="10" spans="1:6" x14ac:dyDescent="0.25">
      <c r="A10" t="s">
        <v>39</v>
      </c>
      <c r="B10" t="s">
        <v>40</v>
      </c>
      <c r="D10" s="19">
        <f>SQRT((2*B3/B7))</f>
        <v>11.547005383792516</v>
      </c>
      <c r="E10" s="19" t="s">
        <v>41</v>
      </c>
    </row>
    <row r="11" spans="1:6" x14ac:dyDescent="0.25">
      <c r="D11" t="s">
        <v>42</v>
      </c>
    </row>
    <row r="13" spans="1:6" ht="60" x14ac:dyDescent="0.25">
      <c r="A13" s="9" t="s">
        <v>44</v>
      </c>
      <c r="B13" s="20" t="s">
        <v>49</v>
      </c>
      <c r="C13" s="20" t="s">
        <v>43</v>
      </c>
      <c r="D13" s="20" t="s">
        <v>45</v>
      </c>
      <c r="E13" s="20" t="s">
        <v>46</v>
      </c>
      <c r="F13" s="20" t="s">
        <v>47</v>
      </c>
    </row>
    <row r="14" spans="1:6" x14ac:dyDescent="0.25">
      <c r="A14" s="9">
        <v>1</v>
      </c>
      <c r="B14" s="11" t="str">
        <f>IMSUB(B3,C9)</f>
        <v>24000</v>
      </c>
      <c r="C14" s="11">
        <v>6100</v>
      </c>
      <c r="D14" s="9"/>
      <c r="E14" s="9"/>
      <c r="F14" s="9"/>
    </row>
    <row r="15" spans="1:6" x14ac:dyDescent="0.25">
      <c r="A15" s="9">
        <v>2</v>
      </c>
      <c r="B15" s="11" t="str">
        <f>IMSUB(B14,C9)</f>
        <v>18000</v>
      </c>
      <c r="C15" s="12">
        <f>SUM(C14,B7)</f>
        <v>6550</v>
      </c>
      <c r="D15" s="9"/>
      <c r="E15" s="9"/>
      <c r="F15" s="9"/>
    </row>
    <row r="16" spans="1:6" x14ac:dyDescent="0.25">
      <c r="A16" s="9">
        <v>3</v>
      </c>
      <c r="B16" s="11" t="str">
        <f>IMSUB(B15,C9)</f>
        <v>12000</v>
      </c>
      <c r="C16" s="12">
        <f>SUM(C15,B7)</f>
        <v>7000</v>
      </c>
      <c r="D16" s="9"/>
      <c r="E16" s="9"/>
      <c r="F16" s="9"/>
    </row>
    <row r="17" spans="1:6" x14ac:dyDescent="0.25">
      <c r="A17" s="9">
        <v>4</v>
      </c>
      <c r="B17" s="11" t="str">
        <f>IMSUB(B16,C9)</f>
        <v>6000</v>
      </c>
      <c r="C17" s="12">
        <f>SUM(C16,B7)</f>
        <v>7450</v>
      </c>
      <c r="D17" s="9"/>
      <c r="E17" s="9"/>
      <c r="F17" s="9"/>
    </row>
    <row r="18" spans="1:6" x14ac:dyDescent="0.25">
      <c r="A18" s="9">
        <v>5</v>
      </c>
      <c r="B18" s="11" t="str">
        <f>IMSUB(B17,C9)</f>
        <v>0</v>
      </c>
      <c r="C18" s="12">
        <f>SUM(C17,B7)</f>
        <v>7900</v>
      </c>
      <c r="D18" s="9"/>
      <c r="E18" s="9"/>
      <c r="F1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3" sqref="K13"/>
    </sheetView>
  </sheetViews>
  <sheetFormatPr defaultRowHeight="15" x14ac:dyDescent="0.25"/>
  <sheetData>
    <row r="1" spans="1:1" x14ac:dyDescent="0.25">
      <c r="A1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defaultRowHeight="15" x14ac:dyDescent="0.25"/>
  <sheetData>
    <row r="1" spans="1:1" ht="15.75" x14ac:dyDescent="0.25">
      <c r="A1" s="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Q5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</dc:creator>
  <cp:lastModifiedBy>MAXWELL</cp:lastModifiedBy>
  <dcterms:created xsi:type="dcterms:W3CDTF">2014-07-03T19:37:28Z</dcterms:created>
  <dcterms:modified xsi:type="dcterms:W3CDTF">2014-07-05T19:29:56Z</dcterms:modified>
</cp:coreProperties>
</file>