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3020" windowHeight="5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<sst xmlns="http://schemas.openxmlformats.org/spreadsheetml/2006/main" count="149" uniqueCount="85">
  <si>
    <t>Capital Sourcing</t>
  </si>
  <si>
    <t>You are estimating a new project will have a beta of 5.</t>
  </si>
  <si>
    <t>What is your required return, using the CAPM, if risk free rate is 5% and</t>
  </si>
  <si>
    <t xml:space="preserve">   the market risk premium is 4%?</t>
  </si>
  <si>
    <t>You are a venture capitalist.</t>
  </si>
  <si>
    <t>What is the Cash flow to owners, given the following information:</t>
  </si>
  <si>
    <t>Cash from operations</t>
  </si>
  <si>
    <t>Tax Rate</t>
  </si>
  <si>
    <t>Depreciation</t>
  </si>
  <si>
    <t>Interest Expense</t>
  </si>
  <si>
    <t>Total Debt payment (P + I)</t>
  </si>
  <si>
    <t>Capital Expenditures</t>
  </si>
  <si>
    <t>Assume the entity is stabilized and sustaining and produces the following cash flows:</t>
  </si>
  <si>
    <t>Year</t>
  </si>
  <si>
    <t>$ in '000's</t>
  </si>
  <si>
    <t>The venture capitalist / partner owns 50% of the entity, a "C" corporation (fully taxable entity).</t>
  </si>
  <si>
    <t>These are considered retained earnings after CapEx and all debt service; able to be distributed to owners.</t>
  </si>
  <si>
    <t xml:space="preserve">  without any detriment to the entity.</t>
  </si>
  <si>
    <t>These cash flows are distributed to owners of the corporation.</t>
  </si>
  <si>
    <t>Furthermore, at the last day of year 5, the firm is sold for 5 times cash flow.</t>
  </si>
  <si>
    <t>The Venture capitalists tax rates are as follows:</t>
  </si>
  <si>
    <t xml:space="preserve"> </t>
  </si>
  <si>
    <t>Ordinary income</t>
  </si>
  <si>
    <t>Capital Gains</t>
  </si>
  <si>
    <t>What is the IRR achieved for the VC?</t>
  </si>
  <si>
    <t>Utilize the data from question above, with the following exceptions:</t>
  </si>
  <si>
    <t>Assume the capital injection was in the form of preferred stock which carries a 10% rate.</t>
  </si>
  <si>
    <t>Assume each year, all earnings (cash flow above) is paid out to preferred and common equity holders.</t>
  </si>
  <si>
    <t>Assume the VC has $500k in preferred AND 50% of the common for this investment.</t>
  </si>
  <si>
    <t>What is the IRR to the VC in this scenario?</t>
  </si>
  <si>
    <t>You will turn in the Excel sheet for your assignment.</t>
  </si>
  <si>
    <t>Gross Profit</t>
  </si>
  <si>
    <t>Total Dividends Paid</t>
  </si>
  <si>
    <t>Dividends to VC</t>
  </si>
  <si>
    <t>Tax On Dividend</t>
  </si>
  <si>
    <t>Net To VC</t>
  </si>
  <si>
    <t>Cash Flows</t>
  </si>
  <si>
    <t>Gross sales Price</t>
  </si>
  <si>
    <t>Proceeds to VC</t>
  </si>
  <si>
    <t>Assume a venture capitalist became your partner by injecting $500k into common equity of your company.</t>
  </si>
  <si>
    <t>Basis of Investment</t>
  </si>
  <si>
    <t>Tax on Cap Gains</t>
  </si>
  <si>
    <t>Net Proceeds from Sale</t>
  </si>
  <si>
    <t>VC Cash flows</t>
  </si>
  <si>
    <t>10% PR</t>
  </si>
  <si>
    <t>VC Split</t>
  </si>
  <si>
    <t>Total To VC</t>
  </si>
  <si>
    <t>Preferred</t>
  </si>
  <si>
    <t>Total Cash TO VC</t>
  </si>
  <si>
    <t>Net Income</t>
  </si>
  <si>
    <t>MBA 643 Entrepreneurial Finance</t>
  </si>
  <si>
    <t>Int Expense</t>
  </si>
  <si>
    <t>Revenues</t>
  </si>
  <si>
    <t>COGS</t>
  </si>
  <si>
    <t>Op margin</t>
  </si>
  <si>
    <t>SG&amp;A</t>
  </si>
  <si>
    <t>Taxes</t>
  </si>
  <si>
    <t>Assume Investor Makes an Investment of $1 million into your operations, with the following requirements</t>
  </si>
  <si>
    <t xml:space="preserve">  Investor gets his $1million back first, a 10% 'bonus' then splits everything thereafter 50/50.</t>
  </si>
  <si>
    <t xml:space="preserve">  What would the difference in your cash flow be if you "sold" the investor on putting the investment</t>
  </si>
  <si>
    <t xml:space="preserve">     in the form or $1 million in senior debt, with a 10% interest rate, then splitting 50/50.</t>
  </si>
  <si>
    <t>(Note, all assets are pledge to investor until all returns are paid back; entrepreneur cannot take any other cash out of company)</t>
  </si>
  <si>
    <t>Cash Flow</t>
  </si>
  <si>
    <t>Assume no Cap Ex required.</t>
  </si>
  <si>
    <t>Add : Dep</t>
  </si>
  <si>
    <t>Less; Cap Ex</t>
  </si>
  <si>
    <t>Less Princ</t>
  </si>
  <si>
    <t>ATCF</t>
  </si>
  <si>
    <t>Investment Payback</t>
  </si>
  <si>
    <t>Bonus</t>
  </si>
  <si>
    <t>To Investor</t>
  </si>
  <si>
    <t>Remaining</t>
  </si>
  <si>
    <t>Share:</t>
  </si>
  <si>
    <t xml:space="preserve">  To Investor</t>
  </si>
  <si>
    <t xml:space="preserve">  To Entre</t>
  </si>
  <si>
    <t>Total to Investor</t>
  </si>
  <si>
    <t>(Note 10% paid already)</t>
  </si>
  <si>
    <t>Homework 3</t>
  </si>
  <si>
    <t>No Debt</t>
  </si>
  <si>
    <t>W/ Debt</t>
  </si>
  <si>
    <t xml:space="preserve"> (Calculate After tax cash flow after Capex)</t>
  </si>
  <si>
    <t xml:space="preserve">   First, Preferred shareholders earn their rate of return (preferred dividends) then remaining is divided by all common shareholders.</t>
  </si>
  <si>
    <t xml:space="preserve">    Consider this a $1 million in preferred sotck with a 10% dividend required.</t>
  </si>
  <si>
    <t xml:space="preserve">    You should calculate the one year based on this investor exiting; that is, for preferred position</t>
  </si>
  <si>
    <t xml:space="preserve">      Investor gets his 10% dividend, then the preferred issued is paid back, then investor shares in common distributions.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</si>
</sst>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0" fillId="0" borderId="1" xfId="19" applyBorder="1" applyAlignment="1">
      <alignment horizontal="center"/>
    </xf>
    <xf numFmtId="164" fontId="0" fillId="0" borderId="0" xfId="15" applyNumberFormat="1" applyAlignment="1">
      <alignment/>
    </xf>
    <xf numFmtId="167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6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5" customWidth="1"/>
    <col min="3" max="3" width="14.421875" style="0" customWidth="1"/>
    <col min="5" max="5" width="9.28125" style="0" bestFit="1" customWidth="1"/>
    <col min="6" max="6" width="10.140625" style="0" customWidth="1"/>
    <col min="7" max="8" width="9.28125" style="0" bestFit="1" customWidth="1"/>
    <col min="9" max="9" width="10.28125" style="0" bestFit="1" customWidth="1"/>
    <col min="11" max="11" width="10.140625" style="0" customWidth="1"/>
  </cols>
  <sheetData>
    <row r="1" ht="18">
      <c r="B1" s="6" t="s">
        <v>50</v>
      </c>
    </row>
    <row r="3" ht="15">
      <c r="B3" s="7" t="s">
        <v>77</v>
      </c>
    </row>
    <row r="4" ht="15.75">
      <c r="B4" s="8" t="s">
        <v>0</v>
      </c>
    </row>
    <row r="5" ht="12.75">
      <c r="B5" t="s">
        <v>30</v>
      </c>
    </row>
    <row r="7" spans="1:3" ht="12.75">
      <c r="A7" s="5">
        <v>0.1</v>
      </c>
      <c r="B7" s="4">
        <v>1</v>
      </c>
      <c r="C7" t="s">
        <v>4</v>
      </c>
    </row>
    <row r="8" spans="2:3" ht="12.75">
      <c r="B8" s="4"/>
      <c r="C8" t="s">
        <v>1</v>
      </c>
    </row>
    <row r="9" spans="2:3" ht="12.75">
      <c r="B9" s="4"/>
      <c r="C9" t="s">
        <v>2</v>
      </c>
    </row>
    <row r="10" spans="2:3" ht="13.5" thickBot="1">
      <c r="B10" s="4"/>
      <c r="C10" t="s">
        <v>3</v>
      </c>
    </row>
    <row r="11" spans="2:3" ht="13.5" thickBot="1">
      <c r="B11" s="4"/>
      <c r="C11" s="9"/>
    </row>
    <row r="12" ht="12.75">
      <c r="B12" s="4"/>
    </row>
    <row r="13" spans="1:3" ht="12.75">
      <c r="A13" s="5">
        <v>0.1</v>
      </c>
      <c r="B13" s="4">
        <v>2</v>
      </c>
      <c r="C13" t="s">
        <v>5</v>
      </c>
    </row>
    <row r="14" spans="2:3" ht="12.75">
      <c r="B14" s="4"/>
      <c r="C14" t="s">
        <v>80</v>
      </c>
    </row>
    <row r="15" spans="2:7" ht="12.75">
      <c r="B15" s="4"/>
      <c r="C15" t="s">
        <v>6</v>
      </c>
      <c r="G15">
        <v>650</v>
      </c>
    </row>
    <row r="16" spans="2:7" ht="12.75">
      <c r="B16" s="4"/>
      <c r="C16" t="s">
        <v>7</v>
      </c>
      <c r="G16" s="1">
        <v>0.28</v>
      </c>
    </row>
    <row r="17" spans="2:7" ht="12.75">
      <c r="B17" s="4"/>
      <c r="C17" t="s">
        <v>9</v>
      </c>
      <c r="G17">
        <v>135</v>
      </c>
    </row>
    <row r="18" spans="2:7" ht="12.75">
      <c r="B18" s="4"/>
      <c r="C18" t="s">
        <v>8</v>
      </c>
      <c r="G18">
        <v>245</v>
      </c>
    </row>
    <row r="19" spans="2:7" ht="12.75">
      <c r="B19" s="4"/>
      <c r="C19" t="s">
        <v>10</v>
      </c>
      <c r="G19">
        <v>235</v>
      </c>
    </row>
    <row r="20" spans="2:7" ht="12.75">
      <c r="B20" s="4"/>
      <c r="C20" t="s">
        <v>11</v>
      </c>
      <c r="G20">
        <v>55</v>
      </c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spans="1:3" ht="12.75">
      <c r="A26" s="5">
        <v>0.2</v>
      </c>
      <c r="B26" s="4">
        <v>3</v>
      </c>
      <c r="C26" t="s">
        <v>39</v>
      </c>
    </row>
    <row r="27" spans="2:3" ht="12.75">
      <c r="B27" s="4"/>
      <c r="C27" t="s">
        <v>15</v>
      </c>
    </row>
    <row r="28" spans="2:3" ht="12.75">
      <c r="B28" s="4"/>
      <c r="C28" t="s">
        <v>12</v>
      </c>
    </row>
    <row r="29" spans="2:4" ht="12.75">
      <c r="B29" s="4"/>
      <c r="D29" t="s">
        <v>16</v>
      </c>
    </row>
    <row r="30" spans="2:4" ht="12.75">
      <c r="B30" s="4"/>
      <c r="D30" t="s">
        <v>17</v>
      </c>
    </row>
    <row r="31" spans="2:6" ht="12.75">
      <c r="B31" s="4"/>
      <c r="F31" t="s">
        <v>14</v>
      </c>
    </row>
    <row r="32" spans="2:9" ht="12.75">
      <c r="B32" s="4"/>
      <c r="D32" t="s">
        <v>13</v>
      </c>
      <c r="E32">
        <v>1</v>
      </c>
      <c r="F32">
        <v>2</v>
      </c>
      <c r="G32">
        <v>3</v>
      </c>
      <c r="H32">
        <v>4</v>
      </c>
      <c r="I32">
        <v>5</v>
      </c>
    </row>
    <row r="33" spans="2:9" ht="12.75">
      <c r="B33" s="4"/>
      <c r="C33" t="s">
        <v>36</v>
      </c>
      <c r="E33">
        <v>250</v>
      </c>
      <c r="F33">
        <v>265</v>
      </c>
      <c r="G33">
        <v>275</v>
      </c>
      <c r="H33">
        <v>277</v>
      </c>
      <c r="I33">
        <v>285</v>
      </c>
    </row>
    <row r="34" ht="12.75">
      <c r="B34" s="4"/>
    </row>
    <row r="35" spans="2:3" ht="12.75">
      <c r="B35" s="4"/>
      <c r="C35" t="s">
        <v>18</v>
      </c>
    </row>
    <row r="36" spans="2:3" ht="12.75">
      <c r="B36" s="4"/>
      <c r="C36" t="s">
        <v>19</v>
      </c>
    </row>
    <row r="37" spans="2:3" ht="12.75">
      <c r="B37" s="4"/>
      <c r="C37" t="s">
        <v>20</v>
      </c>
    </row>
    <row r="38" spans="2:7" ht="12.75">
      <c r="B38" s="4"/>
      <c r="C38" t="s">
        <v>21</v>
      </c>
      <c r="D38" t="s">
        <v>22</v>
      </c>
      <c r="G38" s="1">
        <v>0.28</v>
      </c>
    </row>
    <row r="39" spans="2:7" ht="12.75">
      <c r="B39" s="4"/>
      <c r="D39" t="s">
        <v>23</v>
      </c>
      <c r="G39" s="1">
        <v>0.15</v>
      </c>
    </row>
    <row r="40" ht="12.75">
      <c r="B40" s="4"/>
    </row>
    <row r="41" spans="2:3" ht="12.75">
      <c r="B41" s="4"/>
      <c r="C41" t="s">
        <v>24</v>
      </c>
    </row>
    <row r="42" spans="2:9" ht="12.75">
      <c r="B42" s="4"/>
      <c r="C42" s="3" t="s">
        <v>13</v>
      </c>
      <c r="D42" s="3">
        <v>0</v>
      </c>
      <c r="E42" s="3">
        <v>1</v>
      </c>
      <c r="F42" s="3">
        <v>2</v>
      </c>
      <c r="G42" s="3">
        <v>3</v>
      </c>
      <c r="H42" s="3">
        <v>4</v>
      </c>
      <c r="I42" s="3">
        <v>5</v>
      </c>
    </row>
    <row r="43" spans="2:9" ht="12.75">
      <c r="B43" s="4"/>
      <c r="C43" t="s">
        <v>32</v>
      </c>
      <c r="E43" s="10"/>
      <c r="F43" s="10"/>
      <c r="G43" s="10"/>
      <c r="H43" s="10"/>
      <c r="I43" s="10"/>
    </row>
    <row r="44" spans="2:9" ht="12.75">
      <c r="B44" s="4"/>
      <c r="C44" t="s">
        <v>33</v>
      </c>
      <c r="E44" s="10"/>
      <c r="F44" s="10"/>
      <c r="G44" s="10"/>
      <c r="H44" s="10"/>
      <c r="I44" s="10"/>
    </row>
    <row r="45" spans="2:9" ht="12.75">
      <c r="B45" s="4"/>
      <c r="C45" t="s">
        <v>34</v>
      </c>
      <c r="E45" s="10"/>
      <c r="F45" s="10"/>
      <c r="G45" s="10"/>
      <c r="H45" s="10"/>
      <c r="I45" s="10"/>
    </row>
    <row r="46" spans="2:9" ht="12.75">
      <c r="B46" s="4"/>
      <c r="C46" t="s">
        <v>35</v>
      </c>
      <c r="E46" s="10"/>
      <c r="F46" s="10"/>
      <c r="G46" s="10"/>
      <c r="H46" s="10"/>
      <c r="I46" s="10"/>
    </row>
    <row r="47" spans="2:9" ht="12.75">
      <c r="B47" s="4"/>
      <c r="E47" s="10"/>
      <c r="F47" s="10"/>
      <c r="G47" s="10"/>
      <c r="H47" s="10"/>
      <c r="I47" s="10"/>
    </row>
    <row r="48" spans="2:9" ht="12.75">
      <c r="B48" s="4"/>
      <c r="C48" t="s">
        <v>37</v>
      </c>
      <c r="E48" s="10"/>
      <c r="F48" s="10"/>
      <c r="G48" s="10"/>
      <c r="H48" s="10"/>
      <c r="I48" s="10"/>
    </row>
    <row r="49" spans="2:9" ht="12.75">
      <c r="B49" s="4"/>
      <c r="C49" t="s">
        <v>38</v>
      </c>
      <c r="E49" s="10"/>
      <c r="F49" s="10"/>
      <c r="G49" s="10"/>
      <c r="H49" s="10"/>
      <c r="I49" s="10"/>
    </row>
    <row r="50" spans="2:9" ht="12.75">
      <c r="B50" s="4"/>
      <c r="C50" t="s">
        <v>40</v>
      </c>
      <c r="E50" s="10"/>
      <c r="F50" s="10"/>
      <c r="G50" s="10"/>
      <c r="H50" s="10"/>
      <c r="I50" s="10"/>
    </row>
    <row r="51" spans="2:9" ht="12.75">
      <c r="B51" s="4"/>
      <c r="C51" t="s">
        <v>23</v>
      </c>
      <c r="E51" s="10"/>
      <c r="F51" s="10"/>
      <c r="G51" s="10"/>
      <c r="H51" s="10"/>
      <c r="I51" s="10"/>
    </row>
    <row r="52" spans="2:9" ht="12.75">
      <c r="B52" s="4"/>
      <c r="C52" t="s">
        <v>41</v>
      </c>
      <c r="E52" s="10"/>
      <c r="F52" s="10"/>
      <c r="G52" s="10"/>
      <c r="H52" s="10"/>
      <c r="I52" s="10"/>
    </row>
    <row r="53" spans="2:9" ht="12.75">
      <c r="B53" s="4"/>
      <c r="C53" t="s">
        <v>42</v>
      </c>
      <c r="E53" s="10"/>
      <c r="F53" s="10"/>
      <c r="G53" s="10"/>
      <c r="H53" s="10"/>
      <c r="I53" s="10"/>
    </row>
    <row r="54" spans="2:9" ht="12.75">
      <c r="B54" s="4"/>
      <c r="E54" s="10"/>
      <c r="F54" s="10"/>
      <c r="G54" s="10"/>
      <c r="H54" s="10"/>
      <c r="I54" s="10"/>
    </row>
    <row r="55" spans="2:9" ht="12.75">
      <c r="B55" s="4"/>
      <c r="C55" t="s">
        <v>43</v>
      </c>
      <c r="E55" s="10"/>
      <c r="F55" s="10"/>
      <c r="G55" s="10"/>
      <c r="H55" s="10"/>
      <c r="I55" s="10"/>
    </row>
    <row r="56" spans="2:4" ht="12.75">
      <c r="B56" s="4"/>
      <c r="D56" s="11"/>
    </row>
    <row r="57" ht="12.75">
      <c r="B57" s="4"/>
    </row>
    <row r="58" spans="1:3" ht="12.75">
      <c r="A58" s="5">
        <v>0.3</v>
      </c>
      <c r="B58" s="4">
        <v>4</v>
      </c>
      <c r="C58" t="s">
        <v>25</v>
      </c>
    </row>
    <row r="59" spans="2:3" ht="12.75">
      <c r="B59" s="4"/>
      <c r="C59" t="s">
        <v>26</v>
      </c>
    </row>
    <row r="60" spans="2:3" ht="12.75">
      <c r="B60" s="4"/>
      <c r="C60" t="s">
        <v>28</v>
      </c>
    </row>
    <row r="61" spans="2:3" ht="12.75">
      <c r="B61" s="4"/>
      <c r="C61" t="s">
        <v>27</v>
      </c>
    </row>
    <row r="62" spans="2:3" ht="12.75">
      <c r="B62" s="4"/>
      <c r="C62" t="s">
        <v>81</v>
      </c>
    </row>
    <row r="63" ht="12.75">
      <c r="B63" s="4"/>
    </row>
    <row r="64" spans="2:3" ht="12.75">
      <c r="B64" s="4"/>
      <c r="C64" t="s">
        <v>29</v>
      </c>
    </row>
    <row r="65" ht="12.75">
      <c r="B65" s="4"/>
    </row>
    <row r="66" spans="2:3" ht="12.75">
      <c r="B66" s="4"/>
      <c r="C66" t="s">
        <v>24</v>
      </c>
    </row>
    <row r="67" spans="2:9" ht="12.75">
      <c r="B67" s="4"/>
      <c r="C67" s="3" t="s">
        <v>13</v>
      </c>
      <c r="D67" s="3">
        <v>0</v>
      </c>
      <c r="E67" s="3">
        <v>1</v>
      </c>
      <c r="F67" s="3">
        <v>2</v>
      </c>
      <c r="G67" s="3">
        <v>3</v>
      </c>
      <c r="H67" s="3">
        <v>4</v>
      </c>
      <c r="I67" s="3">
        <v>5</v>
      </c>
    </row>
    <row r="68" spans="2:9" ht="12.75">
      <c r="B68" s="4"/>
      <c r="C68" t="s">
        <v>32</v>
      </c>
      <c r="E68" s="10">
        <f>+E43</f>
        <v>0</v>
      </c>
      <c r="F68" s="10">
        <f>+F43</f>
        <v>0</v>
      </c>
      <c r="G68" s="10">
        <f>+G43</f>
        <v>0</v>
      </c>
      <c r="H68" s="10">
        <f>+H43</f>
        <v>0</v>
      </c>
      <c r="I68" s="10">
        <f>+I43</f>
        <v>0</v>
      </c>
    </row>
    <row r="69" spans="2:9" ht="12.75">
      <c r="B69" s="4"/>
      <c r="C69" t="s">
        <v>33</v>
      </c>
      <c r="D69" t="s">
        <v>44</v>
      </c>
      <c r="E69" s="10"/>
      <c r="F69" s="10"/>
      <c r="G69" s="10"/>
      <c r="H69" s="10"/>
      <c r="I69" s="10"/>
    </row>
    <row r="70" spans="2:9" ht="12.75">
      <c r="B70" s="4"/>
      <c r="E70" s="10"/>
      <c r="F70" s="10"/>
      <c r="G70" s="10"/>
      <c r="H70" s="10"/>
      <c r="I70" s="10"/>
    </row>
    <row r="71" spans="2:9" ht="12.75">
      <c r="B71" s="4"/>
      <c r="C71" t="s">
        <v>45</v>
      </c>
      <c r="D71" s="2">
        <v>0.5</v>
      </c>
      <c r="E71" s="10"/>
      <c r="F71" s="10"/>
      <c r="G71" s="10"/>
      <c r="H71" s="10"/>
      <c r="I71" s="10"/>
    </row>
    <row r="72" spans="2:9" ht="12.75">
      <c r="B72" s="4"/>
      <c r="C72" t="s">
        <v>46</v>
      </c>
      <c r="D72" s="2"/>
      <c r="E72" s="10"/>
      <c r="F72" s="10"/>
      <c r="G72" s="10"/>
      <c r="H72" s="10"/>
      <c r="I72" s="10"/>
    </row>
    <row r="73" spans="2:9" ht="12.75">
      <c r="B73" s="4"/>
      <c r="C73" t="s">
        <v>34</v>
      </c>
      <c r="E73" s="10"/>
      <c r="F73" s="10"/>
      <c r="G73" s="10"/>
      <c r="H73" s="10"/>
      <c r="I73" s="10"/>
    </row>
    <row r="74" spans="2:9" ht="12.75">
      <c r="B74" s="4"/>
      <c r="C74" t="s">
        <v>35</v>
      </c>
      <c r="E74" s="10"/>
      <c r="F74" s="10"/>
      <c r="G74" s="10"/>
      <c r="H74" s="10"/>
      <c r="I74" s="10"/>
    </row>
    <row r="75" spans="2:9" ht="12.75">
      <c r="B75" s="4"/>
      <c r="E75" s="10"/>
      <c r="F75" s="10"/>
      <c r="G75" s="10"/>
      <c r="H75" s="10"/>
      <c r="I75" s="10"/>
    </row>
    <row r="76" spans="2:9" ht="12.75">
      <c r="B76" s="4"/>
      <c r="C76" t="s">
        <v>37</v>
      </c>
      <c r="E76" s="10"/>
      <c r="F76" s="10"/>
      <c r="G76" s="10"/>
      <c r="H76" s="10"/>
      <c r="I76" s="10"/>
    </row>
    <row r="77" spans="2:9" ht="12.75">
      <c r="B77" s="4"/>
      <c r="C77" t="s">
        <v>47</v>
      </c>
      <c r="E77" s="10"/>
      <c r="F77" s="10"/>
      <c r="G77" s="10"/>
      <c r="H77" s="10"/>
      <c r="I77" s="10"/>
    </row>
    <row r="78" spans="2:9" ht="12.75">
      <c r="B78" s="4"/>
      <c r="C78" t="s">
        <v>42</v>
      </c>
      <c r="E78" s="10"/>
      <c r="F78" s="10"/>
      <c r="G78" s="10"/>
      <c r="H78" s="10"/>
      <c r="I78" s="10"/>
    </row>
    <row r="79" spans="2:9" ht="12.75">
      <c r="B79" s="4"/>
      <c r="C79" t="s">
        <v>38</v>
      </c>
      <c r="E79" s="10"/>
      <c r="F79" s="10"/>
      <c r="G79" s="10"/>
      <c r="H79" s="10"/>
      <c r="I79" s="10"/>
    </row>
    <row r="80" spans="2:9" ht="12.75">
      <c r="B80" s="4"/>
      <c r="C80" t="s">
        <v>40</v>
      </c>
      <c r="E80" s="10"/>
      <c r="F80" s="10"/>
      <c r="G80" s="10"/>
      <c r="H80" s="10"/>
      <c r="I80" s="10"/>
    </row>
    <row r="81" spans="2:9" ht="12.75">
      <c r="B81" s="4"/>
      <c r="C81" t="s">
        <v>23</v>
      </c>
      <c r="E81" s="10"/>
      <c r="F81" s="10"/>
      <c r="G81" s="10"/>
      <c r="H81" s="10"/>
      <c r="I81" s="10"/>
    </row>
    <row r="82" spans="2:9" ht="12.75">
      <c r="B82" s="4"/>
      <c r="C82" t="s">
        <v>41</v>
      </c>
      <c r="E82" s="10"/>
      <c r="F82" s="10"/>
      <c r="G82" s="10"/>
      <c r="H82" s="10"/>
      <c r="I82" s="10"/>
    </row>
    <row r="83" spans="2:9" ht="12.75">
      <c r="B83" s="4"/>
      <c r="C83" t="s">
        <v>42</v>
      </c>
      <c r="E83" s="10"/>
      <c r="F83" s="10"/>
      <c r="G83" s="10"/>
      <c r="H83" s="10"/>
      <c r="I83" s="10"/>
    </row>
    <row r="84" spans="2:9" ht="12.75">
      <c r="B84" s="4"/>
      <c r="E84" s="10"/>
      <c r="F84" s="10"/>
      <c r="G84" s="10"/>
      <c r="H84" s="10"/>
      <c r="I84" s="10"/>
    </row>
    <row r="85" spans="2:9" ht="12.75">
      <c r="B85" s="4"/>
      <c r="C85" t="s">
        <v>48</v>
      </c>
      <c r="E85" s="10"/>
      <c r="F85" s="10"/>
      <c r="G85" s="10"/>
      <c r="H85" s="10"/>
      <c r="I85" s="10"/>
    </row>
    <row r="86" spans="2:9" ht="12.75">
      <c r="B86" s="4"/>
      <c r="E86" s="10"/>
      <c r="F86" s="10"/>
      <c r="G86" s="10"/>
      <c r="H86" s="10"/>
      <c r="I86" s="10"/>
    </row>
    <row r="87" spans="2:9" ht="12.75">
      <c r="B87" s="4"/>
      <c r="C87" t="s">
        <v>43</v>
      </c>
      <c r="E87" s="10"/>
      <c r="F87" s="10"/>
      <c r="G87" s="10"/>
      <c r="H87" s="10"/>
      <c r="I87" s="10"/>
    </row>
    <row r="88" spans="2:4" ht="12.75">
      <c r="B88" s="4"/>
      <c r="D88" s="11"/>
    </row>
    <row r="89" ht="12.75">
      <c r="B89" s="4"/>
    </row>
    <row r="90" ht="12.75">
      <c r="B90" s="4"/>
    </row>
    <row r="91" spans="1:4" ht="12.75">
      <c r="A91" s="5">
        <v>0.3</v>
      </c>
      <c r="B91" s="4">
        <v>5</v>
      </c>
      <c r="D91" t="s">
        <v>57</v>
      </c>
    </row>
    <row r="92" spans="2:4" ht="12.75">
      <c r="B92" s="4"/>
      <c r="D92" t="s">
        <v>58</v>
      </c>
    </row>
    <row r="93" spans="2:4" ht="12.75">
      <c r="B93" s="4"/>
      <c r="D93" t="s">
        <v>82</v>
      </c>
    </row>
    <row r="94" spans="2:4" ht="12.75">
      <c r="B94" s="4"/>
      <c r="D94" t="s">
        <v>83</v>
      </c>
    </row>
    <row r="95" spans="2:4" ht="12.75">
      <c r="B95" s="4"/>
      <c r="D95" t="s">
        <v>84</v>
      </c>
    </row>
    <row r="96" spans="2:4" ht="12.75">
      <c r="B96" s="4"/>
      <c r="D96" t="s">
        <v>59</v>
      </c>
    </row>
    <row r="97" spans="2:4" ht="12.75">
      <c r="B97" s="4"/>
      <c r="D97" t="s">
        <v>60</v>
      </c>
    </row>
    <row r="98" spans="2:4" ht="12.75">
      <c r="B98" s="4"/>
      <c r="D98" t="s">
        <v>61</v>
      </c>
    </row>
    <row r="99" spans="2:4" ht="12.75">
      <c r="B99" s="4"/>
      <c r="D99" t="s">
        <v>63</v>
      </c>
    </row>
    <row r="100" ht="12.75">
      <c r="B100" s="4"/>
    </row>
    <row r="101" spans="2:11" ht="12.75">
      <c r="B101" s="4"/>
      <c r="F101" t="s">
        <v>78</v>
      </c>
      <c r="K101" t="s">
        <v>79</v>
      </c>
    </row>
    <row r="102" spans="2:11" ht="12.75">
      <c r="B102" s="4"/>
      <c r="D102" t="s">
        <v>52</v>
      </c>
      <c r="F102" s="12">
        <v>3500000</v>
      </c>
      <c r="I102" t="s">
        <v>52</v>
      </c>
      <c r="K102" s="12"/>
    </row>
    <row r="103" spans="2:11" ht="13.5" thickBot="1">
      <c r="B103" s="4"/>
      <c r="D103" t="s">
        <v>53</v>
      </c>
      <c r="E103" s="1">
        <v>0.25</v>
      </c>
      <c r="F103" s="13">
        <f>+E103*F102</f>
        <v>875000</v>
      </c>
      <c r="I103" t="s">
        <v>53</v>
      </c>
      <c r="J103" s="1">
        <v>0.25</v>
      </c>
      <c r="K103" s="13"/>
    </row>
    <row r="104" spans="2:11" ht="12.75">
      <c r="B104" s="4"/>
      <c r="E104" s="1"/>
      <c r="F104" s="12"/>
      <c r="J104" s="1"/>
      <c r="K104" s="12"/>
    </row>
    <row r="105" spans="2:11" ht="13.5" thickBot="1">
      <c r="B105" s="4"/>
      <c r="D105" t="s">
        <v>54</v>
      </c>
      <c r="E105" s="1"/>
      <c r="F105" s="13">
        <f>+F102-F103</f>
        <v>2625000</v>
      </c>
      <c r="I105" t="s">
        <v>54</v>
      </c>
      <c r="J105" s="1"/>
      <c r="K105" s="13"/>
    </row>
    <row r="106" spans="2:11" ht="12.75">
      <c r="B106" s="4"/>
      <c r="E106" s="1"/>
      <c r="F106" s="12"/>
      <c r="J106" s="1"/>
      <c r="K106" s="12"/>
    </row>
    <row r="107" spans="2:11" ht="12.75">
      <c r="B107" s="4"/>
      <c r="D107" t="s">
        <v>55</v>
      </c>
      <c r="E107" s="1"/>
      <c r="F107" s="12">
        <v>85000</v>
      </c>
      <c r="I107" t="s">
        <v>55</v>
      </c>
      <c r="J107" s="1"/>
      <c r="K107" s="12"/>
    </row>
    <row r="108" spans="2:11" ht="12.75">
      <c r="B108" s="4"/>
      <c r="D108" t="s">
        <v>8</v>
      </c>
      <c r="E108" s="1"/>
      <c r="F108" s="12">
        <v>350000</v>
      </c>
      <c r="I108" t="s">
        <v>8</v>
      </c>
      <c r="J108" s="1"/>
      <c r="K108" s="12"/>
    </row>
    <row r="109" spans="2:11" ht="13.5" thickBot="1">
      <c r="B109" s="4"/>
      <c r="D109" t="s">
        <v>51</v>
      </c>
      <c r="E109" s="1"/>
      <c r="F109" s="13">
        <v>0</v>
      </c>
      <c r="I109" t="s">
        <v>51</v>
      </c>
      <c r="J109" s="1"/>
      <c r="K109" s="13"/>
    </row>
    <row r="110" spans="2:11" ht="12.75">
      <c r="B110" s="4"/>
      <c r="E110" s="1"/>
      <c r="F110" s="12"/>
      <c r="J110" s="1"/>
      <c r="K110" s="12"/>
    </row>
    <row r="111" spans="2:11" ht="13.5" thickBot="1">
      <c r="B111" s="4"/>
      <c r="D111" t="s">
        <v>31</v>
      </c>
      <c r="E111" s="1"/>
      <c r="F111" s="14">
        <f>+F105-F107-F108-F109</f>
        <v>2190000</v>
      </c>
      <c r="I111" t="s">
        <v>31</v>
      </c>
      <c r="J111" s="1"/>
      <c r="K111" s="14"/>
    </row>
    <row r="112" spans="2:11" ht="13.5" thickTop="1">
      <c r="B112" s="4"/>
      <c r="E112" s="1"/>
      <c r="F112" s="12"/>
      <c r="J112" s="1"/>
      <c r="K112" s="12"/>
    </row>
    <row r="113" spans="2:11" ht="12.75">
      <c r="B113" s="4"/>
      <c r="D113" t="s">
        <v>56</v>
      </c>
      <c r="E113" s="1">
        <v>0.3</v>
      </c>
      <c r="F113" s="12">
        <f>+E113*F111</f>
        <v>657000</v>
      </c>
      <c r="I113" t="s">
        <v>56</v>
      </c>
      <c r="J113" s="1">
        <v>0.3</v>
      </c>
      <c r="K113" s="12"/>
    </row>
    <row r="114" spans="2:11" ht="12.75">
      <c r="B114" s="4"/>
      <c r="F114" s="12"/>
      <c r="K114" s="12"/>
    </row>
    <row r="115" spans="2:11" ht="13.5" thickBot="1">
      <c r="B115" s="4"/>
      <c r="D115" t="s">
        <v>49</v>
      </c>
      <c r="F115" s="15">
        <f>+F111-F113</f>
        <v>1533000</v>
      </c>
      <c r="I115" t="s">
        <v>49</v>
      </c>
      <c r="K115" s="15"/>
    </row>
    <row r="116" ht="13.5" thickTop="1">
      <c r="B116" s="4"/>
    </row>
    <row r="117" ht="12.75">
      <c r="B117" s="4"/>
    </row>
    <row r="118" ht="12.75">
      <c r="B118" s="4"/>
    </row>
    <row r="119" ht="12.75">
      <c r="B119" s="4"/>
    </row>
    <row r="120" spans="1:2" ht="12.75">
      <c r="A120" s="5">
        <f>SUM(A7:A112)</f>
        <v>1</v>
      </c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</sheetData>
  <printOptions/>
  <pageMargins left="0.75" right="0.75" top="1" bottom="1" header="0.5" footer="0.5"/>
  <pageSetup fitToHeight="2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workbookViewId="0" topLeftCell="A1">
      <selection activeCell="A2" sqref="A2:M59"/>
    </sheetView>
  </sheetViews>
  <sheetFormatPr defaultColWidth="9.140625" defaultRowHeight="12.75"/>
  <cols>
    <col min="2" max="2" width="12.8515625" style="0" customWidth="1"/>
    <col min="4" max="4" width="12.8515625" style="0" bestFit="1" customWidth="1"/>
    <col min="7" max="7" width="11.28125" style="0" customWidth="1"/>
    <col min="9" max="9" width="10.8515625" style="0" bestFit="1" customWidth="1"/>
  </cols>
  <sheetData>
    <row r="2" ht="12.75">
      <c r="B2" t="s">
        <v>57</v>
      </c>
    </row>
    <row r="3" ht="12.75">
      <c r="B3" t="s">
        <v>58</v>
      </c>
    </row>
    <row r="4" ht="12.75">
      <c r="B4" t="s">
        <v>59</v>
      </c>
    </row>
    <row r="5" ht="12.75">
      <c r="B5" t="s">
        <v>60</v>
      </c>
    </row>
    <row r="6" ht="12.75">
      <c r="B6" t="s">
        <v>61</v>
      </c>
    </row>
    <row r="7" ht="12.75">
      <c r="B7" t="s">
        <v>63</v>
      </c>
    </row>
    <row r="10" spans="2:9" ht="12.75">
      <c r="B10" t="s">
        <v>52</v>
      </c>
      <c r="D10" s="12">
        <v>3500000</v>
      </c>
      <c r="G10" t="s">
        <v>52</v>
      </c>
      <c r="I10" s="12">
        <v>3500000</v>
      </c>
    </row>
    <row r="11" spans="2:9" ht="13.5" thickBot="1">
      <c r="B11" t="s">
        <v>53</v>
      </c>
      <c r="C11" s="1">
        <v>0.25</v>
      </c>
      <c r="D11" s="13">
        <f>+C11*D10</f>
        <v>875000</v>
      </c>
      <c r="G11" t="s">
        <v>53</v>
      </c>
      <c r="H11" s="1">
        <v>0.25</v>
      </c>
      <c r="I11" s="13">
        <f>+H11*I10</f>
        <v>875000</v>
      </c>
    </row>
    <row r="12" spans="3:9" ht="12.75">
      <c r="C12" s="1"/>
      <c r="D12" s="12"/>
      <c r="H12" s="1"/>
      <c r="I12" s="12"/>
    </row>
    <row r="13" spans="2:9" ht="13.5" thickBot="1">
      <c r="B13" t="s">
        <v>54</v>
      </c>
      <c r="C13" s="1"/>
      <c r="D13" s="13">
        <f>+D10-D11</f>
        <v>2625000</v>
      </c>
      <c r="G13" t="s">
        <v>54</v>
      </c>
      <c r="H13" s="1"/>
      <c r="I13" s="13">
        <f>+I10-I11</f>
        <v>2625000</v>
      </c>
    </row>
    <row r="14" spans="3:9" ht="12.75">
      <c r="C14" s="1"/>
      <c r="D14" s="12"/>
      <c r="H14" s="1"/>
      <c r="I14" s="12"/>
    </row>
    <row r="15" spans="2:9" ht="12.75">
      <c r="B15" t="s">
        <v>55</v>
      </c>
      <c r="C15" s="1"/>
      <c r="D15" s="12">
        <v>85000</v>
      </c>
      <c r="G15" t="s">
        <v>55</v>
      </c>
      <c r="H15" s="1"/>
      <c r="I15" s="12">
        <v>85000</v>
      </c>
    </row>
    <row r="16" spans="2:9" ht="12.75">
      <c r="B16" t="s">
        <v>8</v>
      </c>
      <c r="C16" s="1"/>
      <c r="D16" s="12">
        <v>350000</v>
      </c>
      <c r="G16" t="s">
        <v>8</v>
      </c>
      <c r="H16" s="1"/>
      <c r="I16" s="12">
        <v>350000</v>
      </c>
    </row>
    <row r="17" spans="2:9" ht="13.5" thickBot="1">
      <c r="B17" t="s">
        <v>51</v>
      </c>
      <c r="C17" s="1"/>
      <c r="D17" s="13">
        <v>0</v>
      </c>
      <c r="G17" t="s">
        <v>51</v>
      </c>
      <c r="H17" s="1"/>
      <c r="I17" s="13">
        <v>100000</v>
      </c>
    </row>
    <row r="18" spans="3:9" ht="12.75">
      <c r="C18" s="1"/>
      <c r="D18" s="12"/>
      <c r="H18" s="1"/>
      <c r="I18" s="12"/>
    </row>
    <row r="19" spans="2:9" ht="13.5" thickBot="1">
      <c r="B19" t="s">
        <v>31</v>
      </c>
      <c r="C19" s="1"/>
      <c r="D19" s="14">
        <f>+D13-D15-D16-D17</f>
        <v>2190000</v>
      </c>
      <c r="G19" t="s">
        <v>31</v>
      </c>
      <c r="H19" s="1"/>
      <c r="I19" s="14">
        <f>+I13-I15-I16-I17</f>
        <v>2090000</v>
      </c>
    </row>
    <row r="20" spans="3:9" ht="13.5" thickTop="1">
      <c r="C20" s="1"/>
      <c r="D20" s="12"/>
      <c r="H20" s="1"/>
      <c r="I20" s="12"/>
    </row>
    <row r="21" spans="2:9" ht="12.75">
      <c r="B21" t="s">
        <v>56</v>
      </c>
      <c r="C21" s="1">
        <v>0.3</v>
      </c>
      <c r="D21" s="12">
        <f>+C21*D19</f>
        <v>657000</v>
      </c>
      <c r="G21" t="s">
        <v>56</v>
      </c>
      <c r="H21" s="1">
        <v>0.3</v>
      </c>
      <c r="I21" s="12">
        <f>+H21*I19</f>
        <v>627000</v>
      </c>
    </row>
    <row r="22" spans="4:9" ht="12.75">
      <c r="D22" s="12"/>
      <c r="I22" s="12"/>
    </row>
    <row r="23" spans="2:9" ht="13.5" thickBot="1">
      <c r="B23" t="s">
        <v>49</v>
      </c>
      <c r="D23" s="15">
        <f>+D19-D21</f>
        <v>1533000</v>
      </c>
      <c r="G23" t="s">
        <v>49</v>
      </c>
      <c r="I23" s="15">
        <f>+I19-I21</f>
        <v>1463000</v>
      </c>
    </row>
    <row r="24" ht="13.5" thickTop="1"/>
    <row r="27" spans="2:7" ht="12.75">
      <c r="B27" t="s">
        <v>62</v>
      </c>
      <c r="G27" t="s">
        <v>62</v>
      </c>
    </row>
    <row r="28" spans="2:9" ht="12.75">
      <c r="B28" t="s">
        <v>49</v>
      </c>
      <c r="D28" s="16">
        <f>+D23</f>
        <v>1533000</v>
      </c>
      <c r="G28" t="s">
        <v>49</v>
      </c>
      <c r="I28" s="16">
        <f>+I23</f>
        <v>1463000</v>
      </c>
    </row>
    <row r="29" spans="2:9" ht="12.75">
      <c r="B29" t="s">
        <v>64</v>
      </c>
      <c r="D29" s="16">
        <f>+D16</f>
        <v>350000</v>
      </c>
      <c r="G29" t="s">
        <v>64</v>
      </c>
      <c r="I29" s="16">
        <f>+I16</f>
        <v>350000</v>
      </c>
    </row>
    <row r="30" spans="2:9" ht="12.75">
      <c r="B30" t="s">
        <v>65</v>
      </c>
      <c r="D30">
        <v>0</v>
      </c>
      <c r="G30" t="s">
        <v>65</v>
      </c>
      <c r="I30">
        <v>0</v>
      </c>
    </row>
    <row r="31" spans="2:9" ht="13.5" thickBot="1">
      <c r="B31" t="s">
        <v>66</v>
      </c>
      <c r="D31" s="14"/>
      <c r="G31" t="s">
        <v>66</v>
      </c>
      <c r="I31" s="14">
        <v>1000000</v>
      </c>
    </row>
    <row r="32" ht="13.5" thickTop="1"/>
    <row r="33" spans="2:9" ht="12.75">
      <c r="B33" t="s">
        <v>67</v>
      </c>
      <c r="D33" s="16">
        <f>+D28+D29-D31</f>
        <v>1883000</v>
      </c>
      <c r="G33" t="s">
        <v>67</v>
      </c>
      <c r="I33" s="16">
        <f>+I28+I29-I31</f>
        <v>813000</v>
      </c>
    </row>
    <row r="35" spans="2:9" ht="12.75">
      <c r="B35" t="s">
        <v>68</v>
      </c>
      <c r="D35">
        <v>-1000000</v>
      </c>
      <c r="G35" t="s">
        <v>68</v>
      </c>
      <c r="I35">
        <v>0</v>
      </c>
    </row>
    <row r="36" spans="2:9" ht="12.75">
      <c r="B36" t="s">
        <v>69</v>
      </c>
      <c r="C36">
        <v>0.1</v>
      </c>
      <c r="D36">
        <f>+C36*D35</f>
        <v>-100000</v>
      </c>
      <c r="G36" t="s">
        <v>76</v>
      </c>
      <c r="I36">
        <f>+H36*I35</f>
        <v>0</v>
      </c>
    </row>
    <row r="38" spans="2:9" ht="12.75">
      <c r="B38" t="s">
        <v>70</v>
      </c>
      <c r="D38">
        <f>+D35+D36</f>
        <v>-1100000</v>
      </c>
      <c r="G38" t="s">
        <v>70</v>
      </c>
      <c r="I38" s="16">
        <f>+I31+I17</f>
        <v>1100000</v>
      </c>
    </row>
    <row r="40" spans="2:9" ht="12.75">
      <c r="B40" t="s">
        <v>71</v>
      </c>
      <c r="D40" s="16">
        <f>+D33+D38</f>
        <v>783000</v>
      </c>
      <c r="G40" t="s">
        <v>71</v>
      </c>
      <c r="I40" s="16">
        <f>+I33</f>
        <v>813000</v>
      </c>
    </row>
    <row r="42" spans="2:7" ht="12.75">
      <c r="B42" t="s">
        <v>72</v>
      </c>
      <c r="G42" t="s">
        <v>72</v>
      </c>
    </row>
    <row r="43" spans="2:9" ht="12.75">
      <c r="B43" t="s">
        <v>73</v>
      </c>
      <c r="C43">
        <v>0.5</v>
      </c>
      <c r="D43" s="16">
        <f>+D40*C43</f>
        <v>391500</v>
      </c>
      <c r="G43" t="s">
        <v>73</v>
      </c>
      <c r="H43">
        <v>0.5</v>
      </c>
      <c r="I43" s="16">
        <f>+I40*H43</f>
        <v>406500</v>
      </c>
    </row>
    <row r="44" spans="2:9" ht="12.75">
      <c r="B44" t="s">
        <v>74</v>
      </c>
      <c r="C44">
        <v>0.5</v>
      </c>
      <c r="D44" s="16">
        <f>+D43</f>
        <v>391500</v>
      </c>
      <c r="G44" t="s">
        <v>74</v>
      </c>
      <c r="H44">
        <v>0.5</v>
      </c>
      <c r="I44" s="16">
        <f>+I43</f>
        <v>406500</v>
      </c>
    </row>
    <row r="45" spans="4:9" ht="12.75">
      <c r="D45" s="16"/>
      <c r="I45" s="16"/>
    </row>
    <row r="46" spans="4:9" ht="12.75">
      <c r="D46" s="16"/>
      <c r="I46" s="16"/>
    </row>
    <row r="47" spans="2:9" ht="12.75">
      <c r="B47" t="s">
        <v>75</v>
      </c>
      <c r="D47" s="16">
        <f>+D43-D38</f>
        <v>1491500</v>
      </c>
      <c r="G47" t="s">
        <v>75</v>
      </c>
      <c r="I47" s="16">
        <f>+I43+I38</f>
        <v>1506500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PowerSpec Customer</dc:creator>
  <cp:keywords/>
  <dc:description/>
  <cp:lastModifiedBy>HP Authorized Customer</cp:lastModifiedBy>
  <cp:lastPrinted>2011-05-15T20:26:42Z</cp:lastPrinted>
  <dcterms:created xsi:type="dcterms:W3CDTF">2009-05-06T23:01:30Z</dcterms:created>
  <dcterms:modified xsi:type="dcterms:W3CDTF">2011-07-25T16:52:56Z</dcterms:modified>
  <cp:category/>
  <cp:version/>
  <cp:contentType/>
  <cp:contentStatus/>
</cp:coreProperties>
</file>