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ssia\Desktop\manage budgets and financial plan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4" i="1" l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X10" i="1"/>
  <c r="Y10" i="1" s="1"/>
  <c r="Z10" i="1" s="1"/>
  <c r="AA10" i="1" s="1"/>
  <c r="S10" i="1"/>
  <c r="T10" i="1" s="1"/>
  <c r="U10" i="1" s="1"/>
  <c r="V10" i="1" s="1"/>
  <c r="N10" i="1"/>
  <c r="D10" i="1"/>
  <c r="I10" i="1"/>
  <c r="J10" i="1"/>
  <c r="K10" i="1" s="1"/>
  <c r="L10" i="1" s="1"/>
  <c r="X35" i="1"/>
  <c r="Y35" i="1" s="1"/>
  <c r="Z35" i="1" s="1"/>
  <c r="S35" i="1"/>
  <c r="T35" i="1" s="1"/>
  <c r="U35" i="1" s="1"/>
  <c r="N35" i="1"/>
  <c r="N36" i="1" s="1"/>
  <c r="I35" i="1"/>
  <c r="I36" i="1" s="1"/>
  <c r="D36" i="1"/>
  <c r="D35" i="1"/>
  <c r="Y34" i="1"/>
  <c r="Z34" i="1" s="1"/>
  <c r="Y33" i="1"/>
  <c r="Z33" i="1" s="1"/>
  <c r="Y32" i="1"/>
  <c r="Z32" i="1" s="1"/>
  <c r="Y31" i="1"/>
  <c r="Z31" i="1" s="1"/>
  <c r="Y30" i="1"/>
  <c r="Z30" i="1" s="1"/>
  <c r="Y29" i="1"/>
  <c r="Z29" i="1" s="1"/>
  <c r="Z27" i="1"/>
  <c r="Y27" i="1"/>
  <c r="Y26" i="1"/>
  <c r="Z26" i="1" s="1"/>
  <c r="Y25" i="1"/>
  <c r="Z25" i="1" s="1"/>
  <c r="Y23" i="1"/>
  <c r="Z23" i="1" s="1"/>
  <c r="Y21" i="1"/>
  <c r="Z21" i="1" s="1"/>
  <c r="Y20" i="1"/>
  <c r="Z20" i="1" s="1"/>
  <c r="Y19" i="1"/>
  <c r="Z19" i="1" s="1"/>
  <c r="Y18" i="1"/>
  <c r="Z18" i="1" s="1"/>
  <c r="Y17" i="1"/>
  <c r="Z17" i="1" s="1"/>
  <c r="Y16" i="1"/>
  <c r="Z16" i="1" s="1"/>
  <c r="Y15" i="1"/>
  <c r="Z15" i="1" s="1"/>
  <c r="Y14" i="1"/>
  <c r="Z14" i="1" s="1"/>
  <c r="Y13" i="1"/>
  <c r="Z13" i="1" s="1"/>
  <c r="Y9" i="1"/>
  <c r="Z9" i="1" s="1"/>
  <c r="Y8" i="1"/>
  <c r="Z8" i="1" s="1"/>
  <c r="AA8" i="1" s="1"/>
  <c r="Y7" i="1"/>
  <c r="Z7" i="1" s="1"/>
  <c r="Y6" i="1"/>
  <c r="Z6" i="1" s="1"/>
  <c r="T34" i="1"/>
  <c r="U34" i="1" s="1"/>
  <c r="T33" i="1"/>
  <c r="U33" i="1" s="1"/>
  <c r="T32" i="1"/>
  <c r="U32" i="1" s="1"/>
  <c r="T31" i="1"/>
  <c r="U31" i="1" s="1"/>
  <c r="U30" i="1"/>
  <c r="T30" i="1"/>
  <c r="T29" i="1"/>
  <c r="U29" i="1" s="1"/>
  <c r="T27" i="1"/>
  <c r="U27" i="1" s="1"/>
  <c r="T26" i="1"/>
  <c r="U26" i="1" s="1"/>
  <c r="T25" i="1"/>
  <c r="U25" i="1" s="1"/>
  <c r="T23" i="1"/>
  <c r="U23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U15" i="1"/>
  <c r="T15" i="1"/>
  <c r="T14" i="1"/>
  <c r="U14" i="1" s="1"/>
  <c r="U13" i="1"/>
  <c r="T13" i="1"/>
  <c r="T9" i="1"/>
  <c r="U9" i="1" s="1"/>
  <c r="T8" i="1"/>
  <c r="U8" i="1" s="1"/>
  <c r="V8" i="1" s="1"/>
  <c r="U7" i="1"/>
  <c r="T7" i="1"/>
  <c r="T6" i="1"/>
  <c r="U6" i="1" s="1"/>
  <c r="O34" i="1"/>
  <c r="P34" i="1" s="1"/>
  <c r="O33" i="1"/>
  <c r="P33" i="1" s="1"/>
  <c r="O32" i="1"/>
  <c r="P32" i="1" s="1"/>
  <c r="O31" i="1"/>
  <c r="P31" i="1" s="1"/>
  <c r="P30" i="1"/>
  <c r="O30" i="1"/>
  <c r="O29" i="1"/>
  <c r="P29" i="1" s="1"/>
  <c r="O27" i="1"/>
  <c r="P27" i="1" s="1"/>
  <c r="O26" i="1"/>
  <c r="P26" i="1" s="1"/>
  <c r="O25" i="1"/>
  <c r="P25" i="1" s="1"/>
  <c r="O23" i="1"/>
  <c r="P23" i="1" s="1"/>
  <c r="O21" i="1"/>
  <c r="P21" i="1" s="1"/>
  <c r="O20" i="1"/>
  <c r="P20" i="1" s="1"/>
  <c r="P19" i="1"/>
  <c r="O19" i="1"/>
  <c r="O18" i="1"/>
  <c r="P18" i="1" s="1"/>
  <c r="O17" i="1"/>
  <c r="P17" i="1" s="1"/>
  <c r="P16" i="1"/>
  <c r="O16" i="1"/>
  <c r="P15" i="1"/>
  <c r="O15" i="1"/>
  <c r="O14" i="1"/>
  <c r="P14" i="1" s="1"/>
  <c r="O13" i="1"/>
  <c r="P13" i="1" s="1"/>
  <c r="O10" i="1"/>
  <c r="P10" i="1" s="1"/>
  <c r="Q10" i="1" s="1"/>
  <c r="P9" i="1"/>
  <c r="O9" i="1"/>
  <c r="O8" i="1"/>
  <c r="P8" i="1" s="1"/>
  <c r="Q8" i="1" s="1"/>
  <c r="O7" i="1"/>
  <c r="P7" i="1" s="1"/>
  <c r="O6" i="1"/>
  <c r="P6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7" i="1"/>
  <c r="K27" i="1" s="1"/>
  <c r="J26" i="1"/>
  <c r="K26" i="1" s="1"/>
  <c r="J25" i="1"/>
  <c r="K25" i="1" s="1"/>
  <c r="J23" i="1"/>
  <c r="K23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9" i="1"/>
  <c r="K9" i="1" s="1"/>
  <c r="J8" i="1"/>
  <c r="K8" i="1" s="1"/>
  <c r="L8" i="1" s="1"/>
  <c r="J7" i="1"/>
  <c r="K7" i="1" s="1"/>
  <c r="J6" i="1"/>
  <c r="K6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7" i="1"/>
  <c r="F27" i="1" s="1"/>
  <c r="E26" i="1"/>
  <c r="F26" i="1" s="1"/>
  <c r="E25" i="1"/>
  <c r="F25" i="1" s="1"/>
  <c r="E23" i="1"/>
  <c r="F23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0" i="1"/>
  <c r="F10" i="1" s="1"/>
  <c r="G10" i="1" s="1"/>
  <c r="E9" i="1"/>
  <c r="F9" i="1" s="1"/>
  <c r="E8" i="1"/>
  <c r="F8" i="1" s="1"/>
  <c r="G8" i="1" s="1"/>
  <c r="E7" i="1"/>
  <c r="F7" i="1" s="1"/>
  <c r="E6" i="1"/>
  <c r="F6" i="1" s="1"/>
  <c r="O35" i="1" l="1"/>
  <c r="P35" i="1" s="1"/>
  <c r="D37" i="1"/>
  <c r="E37" i="1" s="1"/>
  <c r="F37" i="1" s="1"/>
  <c r="X36" i="1"/>
  <c r="S36" i="1"/>
  <c r="N37" i="1"/>
  <c r="O37" i="1" s="1"/>
  <c r="P37" i="1" s="1"/>
  <c r="O36" i="1"/>
  <c r="P36" i="1" s="1"/>
  <c r="Q36" i="1" s="1"/>
  <c r="I37" i="1"/>
  <c r="J37" i="1" s="1"/>
  <c r="K37" i="1" s="1"/>
  <c r="J36" i="1"/>
  <c r="K36" i="1" s="1"/>
  <c r="L36" i="1" s="1"/>
  <c r="J35" i="1"/>
  <c r="K35" i="1" s="1"/>
  <c r="D38" i="1" l="1"/>
  <c r="E38" i="1" s="1"/>
  <c r="F38" i="1" s="1"/>
  <c r="I38" i="1"/>
  <c r="J38" i="1" s="1"/>
  <c r="K38" i="1" s="1"/>
  <c r="L38" i="1" s="1"/>
  <c r="Y36" i="1"/>
  <c r="Z36" i="1" s="1"/>
  <c r="X37" i="1"/>
  <c r="Y37" i="1" s="1"/>
  <c r="Z37" i="1" s="1"/>
  <c r="S37" i="1"/>
  <c r="T37" i="1" s="1"/>
  <c r="U37" i="1" s="1"/>
  <c r="T36" i="1"/>
  <c r="U36" i="1" s="1"/>
  <c r="N38" i="1"/>
  <c r="O38" i="1" s="1"/>
  <c r="P38" i="1" s="1"/>
  <c r="Q38" i="1" s="1"/>
  <c r="X38" i="1" l="1"/>
  <c r="Y38" i="1" s="1"/>
  <c r="Z38" i="1" s="1"/>
  <c r="S38" i="1"/>
  <c r="T38" i="1" s="1"/>
  <c r="U38" i="1" s="1"/>
  <c r="V38" i="1" s="1"/>
</calcChain>
</file>

<file path=xl/sharedStrings.xml><?xml version="1.0" encoding="utf-8"?>
<sst xmlns="http://schemas.openxmlformats.org/spreadsheetml/2006/main" count="116" uniqueCount="49">
  <si>
    <t>Big Red Bicycle Pty Ltd</t>
  </si>
  <si>
    <t>Q1</t>
  </si>
  <si>
    <t>Q2</t>
  </si>
  <si>
    <t>Q3</t>
  </si>
  <si>
    <t>Q4</t>
  </si>
  <si>
    <t>REVENUE</t>
  </si>
  <si>
    <t>Commissions (2,5% sales)</t>
  </si>
  <si>
    <t>Direct wages fixed</t>
  </si>
  <si>
    <t>Sales</t>
  </si>
  <si>
    <t>Cost of Goods Sold</t>
  </si>
  <si>
    <t>Gross Profit</t>
  </si>
  <si>
    <t>EXPENSES</t>
  </si>
  <si>
    <t>General &amp; Administrative Expenses</t>
  </si>
  <si>
    <t>Accounting fees</t>
  </si>
  <si>
    <t>Legal fees</t>
  </si>
  <si>
    <t>Bank charges</t>
  </si>
  <si>
    <t>Office supplies</t>
  </si>
  <si>
    <t>Postage &amp; printing</t>
  </si>
  <si>
    <t>Dues &amp; subscriptions</t>
  </si>
  <si>
    <t>Telephone</t>
  </si>
  <si>
    <t>Repairs &amp; maintenance</t>
  </si>
  <si>
    <t>Payroll tax</t>
  </si>
  <si>
    <t>Marketing Expenses</t>
  </si>
  <si>
    <t>Advertising</t>
  </si>
  <si>
    <t>Employment Expenses</t>
  </si>
  <si>
    <t>Superannuation</t>
  </si>
  <si>
    <t>Wages &amp; salaries</t>
  </si>
  <si>
    <t>Staff amenities</t>
  </si>
  <si>
    <t>Occupancy Costs</t>
  </si>
  <si>
    <t>Electricity</t>
  </si>
  <si>
    <t>Insurance</t>
  </si>
  <si>
    <t>Rates</t>
  </si>
  <si>
    <t>Rent</t>
  </si>
  <si>
    <t>Water</t>
  </si>
  <si>
    <t>Waste removal</t>
  </si>
  <si>
    <t>TOTAL EXPENSES</t>
  </si>
  <si>
    <t>NET PROFIT (BEFORE INTEREST &amp; TAX)</t>
  </si>
  <si>
    <t>Income Tax Expense (25%Net)</t>
  </si>
  <si>
    <t>NET PROFIT AFTER TAX</t>
  </si>
  <si>
    <t xml:space="preserve">Variance report FY 2011/2012 </t>
  </si>
  <si>
    <t xml:space="preserve">FY </t>
  </si>
  <si>
    <t>Budget</t>
  </si>
  <si>
    <t>Actual</t>
  </si>
  <si>
    <t xml:space="preserve">Variance </t>
  </si>
  <si>
    <t>% Var.</t>
  </si>
  <si>
    <t>F/U</t>
  </si>
  <si>
    <t>F</t>
  </si>
  <si>
    <t>U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</si>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</sst>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i/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/>
      <top/>
      <bottom style="medium">
        <color rgb="FFA6A6A6"/>
      </bottom>
      <diagonal/>
    </border>
    <border>
      <left/>
      <right/>
      <top/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/>
      <right style="medium">
        <color rgb="FFA6A6A6"/>
      </right>
      <top/>
      <bottom/>
      <diagonal/>
    </border>
    <border>
      <left/>
      <right style="medium">
        <color rgb="FFA6A6A6"/>
      </right>
      <top/>
      <bottom style="medium">
        <color indexed="64"/>
      </bottom>
      <diagonal/>
    </border>
    <border>
      <left style="medium">
        <color rgb="FFA6A6A6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rgb="FFA6A6A6"/>
      </right>
      <top style="thick">
        <color indexed="64"/>
      </top>
      <bottom style="thick">
        <color indexed="64"/>
      </bottom>
      <diagonal/>
    </border>
    <border>
      <left style="medium">
        <color rgb="FFA6A6A6"/>
      </left>
      <right/>
      <top style="thick">
        <color indexed="64"/>
      </top>
      <bottom style="double">
        <color indexed="64"/>
      </bottom>
      <diagonal/>
    </border>
    <border>
      <left style="medium">
        <color rgb="FFA6A6A6"/>
      </left>
      <right/>
      <top style="double">
        <color indexed="64"/>
      </top>
      <bottom style="thick">
        <color indexed="64"/>
      </bottom>
      <diagonal/>
    </border>
    <border>
      <left style="medium">
        <color rgb="FFA6A6A6"/>
      </left>
      <right/>
      <top style="thick">
        <color indexed="64"/>
      </top>
      <bottom style="medium">
        <color indexed="64"/>
      </bottom>
      <diagonal/>
    </border>
    <border>
      <left style="medium">
        <color rgb="FFA6A6A6"/>
      </left>
      <right/>
      <top style="medium">
        <color rgb="FFA6A6A6"/>
      </top>
      <bottom style="thick">
        <color indexed="64"/>
      </bottom>
      <diagonal/>
    </border>
    <border>
      <left/>
      <right/>
      <top style="medium">
        <color rgb="FFA6A6A6"/>
      </top>
      <bottom style="thick">
        <color indexed="64"/>
      </bottom>
      <diagonal/>
    </border>
    <border>
      <left style="medium">
        <color rgb="FFA6A6A6"/>
      </left>
      <right style="medium">
        <color rgb="FFA6A6A6"/>
      </right>
      <top style="thick">
        <color indexed="64"/>
      </top>
      <bottom style="medium">
        <color indexed="64"/>
      </bottom>
      <diagonal/>
    </border>
    <border>
      <left style="medium">
        <color rgb="FFA6A6A6"/>
      </left>
      <right style="medium">
        <color rgb="FFA6A6A6"/>
      </right>
      <top style="thick">
        <color indexed="64"/>
      </top>
      <bottom style="thick">
        <color indexed="64"/>
      </bottom>
      <diagonal/>
    </border>
    <border>
      <left style="medium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 style="medium">
        <color rgb="FFA6A6A6"/>
      </right>
      <top style="double">
        <color indexed="64"/>
      </top>
      <bottom style="thick">
        <color indexed="64"/>
      </bottom>
      <diagonal/>
    </border>
    <border>
      <left style="medium">
        <color rgb="FFA6A6A6"/>
      </left>
      <right style="medium">
        <color rgb="FFA6A6A6"/>
      </right>
      <top style="double">
        <color indexed="64"/>
      </top>
      <bottom/>
      <diagonal/>
    </border>
    <border>
      <left style="medium">
        <color indexed="64"/>
      </left>
      <right style="medium">
        <color rgb="FFA6A6A6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A6A6A6"/>
      </right>
      <top style="medium">
        <color indexed="64"/>
      </top>
      <bottom style="medium">
        <color rgb="FFA6A6A6"/>
      </bottom>
      <diagonal/>
    </border>
    <border>
      <left/>
      <right style="medium">
        <color rgb="FFA6A6A6"/>
      </right>
      <top style="medium">
        <color indexed="64"/>
      </top>
      <bottom style="medium">
        <color rgb="FFA6A6A6"/>
      </bottom>
      <diagonal/>
    </border>
    <border>
      <left/>
      <right style="medium">
        <color indexed="64"/>
      </right>
      <top style="medium">
        <color indexed="64"/>
      </top>
      <bottom style="medium">
        <color rgb="FFA6A6A6"/>
      </bottom>
      <diagonal/>
    </border>
    <border>
      <left style="medium">
        <color indexed="64"/>
      </left>
      <right style="medium">
        <color rgb="FFA6A6A6"/>
      </right>
      <top/>
      <bottom style="medium">
        <color rgb="FFA6A6A6"/>
      </bottom>
      <diagonal/>
    </border>
    <border>
      <left/>
      <right style="medium">
        <color indexed="64"/>
      </right>
      <top/>
      <bottom style="medium">
        <color rgb="FFA6A6A6"/>
      </bottom>
      <diagonal/>
    </border>
    <border>
      <left style="medium">
        <color indexed="64"/>
      </left>
      <right style="medium">
        <color rgb="FFA6A6A6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rgb="FFA6A6A6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A6A6A6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rgb="FFA6A6A6"/>
      </right>
      <top/>
      <bottom style="medium">
        <color indexed="64"/>
      </bottom>
      <diagonal/>
    </border>
    <border>
      <left style="medium">
        <color rgb="FFA6A6A6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A6A6A6"/>
      </right>
      <top/>
      <bottom/>
      <diagonal/>
    </border>
    <border>
      <left style="medium">
        <color indexed="64"/>
      </left>
      <right style="medium">
        <color rgb="FFA6A6A6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rgb="FFA6A6A6"/>
      </top>
      <bottom style="medium">
        <color rgb="FFA6A6A6"/>
      </bottom>
      <diagonal/>
    </border>
    <border>
      <left/>
      <right style="medium">
        <color indexed="64"/>
      </right>
      <top style="medium">
        <color rgb="FFA6A6A6"/>
      </top>
      <bottom style="medium">
        <color rgb="FFA6A6A6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2" fontId="2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2" fontId="2" fillId="0" borderId="19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1" xfId="0" applyBorder="1" applyAlignment="1">
      <alignment vertical="top" wrapText="1"/>
    </xf>
    <xf numFmtId="3" fontId="2" fillId="0" borderId="31" xfId="0" applyNumberFormat="1" applyFont="1" applyBorder="1" applyAlignment="1">
      <alignment horizontal="right" vertical="center" wrapText="1"/>
    </xf>
    <xf numFmtId="3" fontId="2" fillId="0" borderId="32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3" fontId="2" fillId="0" borderId="35" xfId="0" applyNumberFormat="1" applyFont="1" applyBorder="1" applyAlignment="1">
      <alignment horizontal="right" vertical="center" wrapText="1"/>
    </xf>
    <xf numFmtId="3" fontId="2" fillId="0" borderId="36" xfId="0" applyNumberFormat="1" applyFont="1" applyBorder="1" applyAlignment="1">
      <alignment horizontal="right" vertical="center" wrapText="1"/>
    </xf>
    <xf numFmtId="3" fontId="2" fillId="0" borderId="37" xfId="0" applyNumberFormat="1" applyFont="1" applyBorder="1" applyAlignment="1">
      <alignment horizontal="right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3" fontId="2" fillId="0" borderId="39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3" fontId="2" fillId="0" borderId="41" xfId="0" applyNumberFormat="1" applyFont="1" applyBorder="1" applyAlignment="1">
      <alignment horizontal="right" vertical="center" wrapText="1"/>
    </xf>
    <xf numFmtId="0" fontId="0" fillId="0" borderId="42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workbookViewId="0">
      <selection activeCell="A6" sqref="A6:B6"/>
    </sheetView>
  </sheetViews>
  <sheetFormatPr defaultRowHeight="15" x14ac:dyDescent="0.25"/>
  <sheetData>
    <row r="1" spans="1:27" ht="15.75" customHeight="1" thickBot="1" x14ac:dyDescent="0.3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2"/>
    </row>
    <row r="2" spans="1:27" ht="15.75" customHeight="1" thickBot="1" x14ac:dyDescent="0.3">
      <c r="A2" s="30" t="s">
        <v>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2"/>
    </row>
    <row r="3" spans="1:27" ht="15.75" thickBot="1" x14ac:dyDescent="0.3">
      <c r="A3" s="9"/>
      <c r="B3" s="34"/>
      <c r="C3" s="43" t="s">
        <v>40</v>
      </c>
      <c r="D3" s="44" t="s">
        <v>40</v>
      </c>
      <c r="E3" s="44" t="s">
        <v>40</v>
      </c>
      <c r="F3" s="44" t="s">
        <v>40</v>
      </c>
      <c r="G3" s="45" t="s">
        <v>40</v>
      </c>
      <c r="H3" s="43" t="s">
        <v>1</v>
      </c>
      <c r="I3" s="44" t="s">
        <v>1</v>
      </c>
      <c r="J3" s="44" t="s">
        <v>1</v>
      </c>
      <c r="K3" s="44" t="s">
        <v>1</v>
      </c>
      <c r="L3" s="45" t="s">
        <v>1</v>
      </c>
      <c r="M3" s="43" t="s">
        <v>2</v>
      </c>
      <c r="N3" s="44" t="s">
        <v>2</v>
      </c>
      <c r="O3" s="44" t="s">
        <v>2</v>
      </c>
      <c r="P3" s="44" t="s">
        <v>2</v>
      </c>
      <c r="Q3" s="45" t="s">
        <v>2</v>
      </c>
      <c r="R3" s="43" t="s">
        <v>3</v>
      </c>
      <c r="S3" s="44" t="s">
        <v>3</v>
      </c>
      <c r="T3" s="44" t="s">
        <v>3</v>
      </c>
      <c r="U3" s="44" t="s">
        <v>3</v>
      </c>
      <c r="V3" s="45" t="s">
        <v>3</v>
      </c>
      <c r="W3" s="43" t="s">
        <v>4</v>
      </c>
      <c r="X3" s="44" t="s">
        <v>4</v>
      </c>
      <c r="Y3" s="44" t="s">
        <v>4</v>
      </c>
      <c r="Z3" s="44" t="s">
        <v>4</v>
      </c>
      <c r="AA3" s="45" t="s">
        <v>4</v>
      </c>
    </row>
    <row r="4" spans="1:27" ht="15.75" thickBot="1" x14ac:dyDescent="0.3">
      <c r="A4" s="7"/>
      <c r="B4" s="8"/>
      <c r="C4" s="46" t="s">
        <v>41</v>
      </c>
      <c r="D4" s="1" t="s">
        <v>42</v>
      </c>
      <c r="E4" s="1" t="s">
        <v>43</v>
      </c>
      <c r="F4" s="1" t="s">
        <v>44</v>
      </c>
      <c r="G4" s="47" t="s">
        <v>45</v>
      </c>
      <c r="H4" s="46" t="s">
        <v>41</v>
      </c>
      <c r="I4" s="1" t="s">
        <v>42</v>
      </c>
      <c r="J4" s="1" t="s">
        <v>43</v>
      </c>
      <c r="K4" s="1" t="s">
        <v>44</v>
      </c>
      <c r="L4" s="47" t="s">
        <v>45</v>
      </c>
      <c r="M4" s="46" t="s">
        <v>41</v>
      </c>
      <c r="N4" s="1" t="s">
        <v>42</v>
      </c>
      <c r="O4" s="1" t="s">
        <v>43</v>
      </c>
      <c r="P4" s="1" t="s">
        <v>44</v>
      </c>
      <c r="Q4" s="47" t="s">
        <v>45</v>
      </c>
      <c r="R4" s="46" t="s">
        <v>41</v>
      </c>
      <c r="S4" s="1" t="s">
        <v>42</v>
      </c>
      <c r="T4" s="1" t="s">
        <v>43</v>
      </c>
      <c r="U4" s="1" t="s">
        <v>44</v>
      </c>
      <c r="V4" s="47" t="s">
        <v>45</v>
      </c>
      <c r="W4" s="46" t="s">
        <v>41</v>
      </c>
      <c r="X4" s="1" t="s">
        <v>42</v>
      </c>
      <c r="Y4" s="1" t="s">
        <v>43</v>
      </c>
      <c r="Z4" s="1" t="s">
        <v>44</v>
      </c>
      <c r="AA4" s="47" t="s">
        <v>45</v>
      </c>
    </row>
    <row r="5" spans="1:27" ht="15.75" thickBot="1" x14ac:dyDescent="0.3">
      <c r="A5" s="10" t="s">
        <v>5</v>
      </c>
      <c r="B5" s="29"/>
      <c r="C5" s="61"/>
      <c r="D5" s="62"/>
      <c r="E5" s="62"/>
      <c r="F5" s="62"/>
      <c r="G5" s="63"/>
      <c r="H5" s="61"/>
      <c r="I5" s="62"/>
      <c r="J5" s="62"/>
      <c r="K5" s="62"/>
      <c r="L5" s="63"/>
      <c r="M5" s="61"/>
      <c r="N5" s="62"/>
      <c r="O5" s="62"/>
      <c r="P5" s="62"/>
      <c r="Q5" s="63"/>
      <c r="R5" s="61"/>
      <c r="S5" s="62"/>
      <c r="T5" s="62"/>
      <c r="U5" s="62"/>
      <c r="V5" s="63"/>
      <c r="W5" s="61"/>
      <c r="X5" s="62"/>
      <c r="Y5" s="62"/>
      <c r="Z5" s="62"/>
      <c r="AA5" s="63"/>
    </row>
    <row r="6" spans="1:27" ht="27.75" customHeight="1" thickBot="1" x14ac:dyDescent="0.3">
      <c r="A6" s="17" t="s">
        <v>6</v>
      </c>
      <c r="B6" s="35"/>
      <c r="C6" s="49">
        <v>77500</v>
      </c>
      <c r="D6" s="3">
        <v>74000</v>
      </c>
      <c r="E6" s="3">
        <f>D6-C6</f>
        <v>-3500</v>
      </c>
      <c r="F6" s="16">
        <f>E6/C6*100</f>
        <v>-4.5161290322580641</v>
      </c>
      <c r="G6" s="50" t="s">
        <v>46</v>
      </c>
      <c r="H6" s="49">
        <v>17500</v>
      </c>
      <c r="I6" s="3">
        <v>18500</v>
      </c>
      <c r="J6" s="3">
        <f>I6-H6</f>
        <v>1000</v>
      </c>
      <c r="K6" s="16">
        <f>J6/H6*100</f>
        <v>5.7142857142857144</v>
      </c>
      <c r="L6" s="50" t="s">
        <v>47</v>
      </c>
      <c r="M6" s="49">
        <v>25000</v>
      </c>
      <c r="N6" s="3">
        <v>18500</v>
      </c>
      <c r="O6" s="3">
        <f>N6-M6</f>
        <v>-6500</v>
      </c>
      <c r="P6" s="16">
        <f>O6/M6*100</f>
        <v>-26</v>
      </c>
      <c r="Q6" s="50" t="s">
        <v>46</v>
      </c>
      <c r="R6" s="49">
        <v>17500</v>
      </c>
      <c r="S6" s="3">
        <v>18500</v>
      </c>
      <c r="T6" s="3">
        <f>S6-R6</f>
        <v>1000</v>
      </c>
      <c r="U6" s="16">
        <f>T6/R6*100</f>
        <v>5.7142857142857144</v>
      </c>
      <c r="V6" s="50" t="s">
        <v>47</v>
      </c>
      <c r="W6" s="49">
        <v>17500</v>
      </c>
      <c r="X6" s="3">
        <v>18500</v>
      </c>
      <c r="Y6" s="3">
        <f>X6-W6</f>
        <v>1000</v>
      </c>
      <c r="Z6" s="16">
        <f>Y6/W6*100</f>
        <v>5.7142857142857144</v>
      </c>
      <c r="AA6" s="50" t="s">
        <v>47</v>
      </c>
    </row>
    <row r="7" spans="1:27" ht="15.75" thickBot="1" x14ac:dyDescent="0.3">
      <c r="A7" s="17" t="s">
        <v>7</v>
      </c>
      <c r="B7" s="35"/>
      <c r="C7" s="49">
        <v>200000</v>
      </c>
      <c r="D7" s="3">
        <v>180000</v>
      </c>
      <c r="E7" s="3">
        <f t="shared" ref="E7:E38" si="0">D7-C7</f>
        <v>-20000</v>
      </c>
      <c r="F7" s="16">
        <f t="shared" ref="F7:F38" si="1">E7/C7*100</f>
        <v>-10</v>
      </c>
      <c r="G7" s="50" t="s">
        <v>46</v>
      </c>
      <c r="H7" s="49">
        <v>50000</v>
      </c>
      <c r="I7" s="3">
        <v>45000</v>
      </c>
      <c r="J7" s="3">
        <f t="shared" ref="J7:J10" si="2">I7-H7</f>
        <v>-5000</v>
      </c>
      <c r="K7" s="16">
        <f t="shared" ref="K7:K10" si="3">J7/H7*100</f>
        <v>-10</v>
      </c>
      <c r="L7" s="50" t="s">
        <v>46</v>
      </c>
      <c r="M7" s="49">
        <v>50000</v>
      </c>
      <c r="N7" s="3">
        <v>45000</v>
      </c>
      <c r="O7" s="3">
        <f t="shared" ref="O7:O10" si="4">N7-M7</f>
        <v>-5000</v>
      </c>
      <c r="P7" s="16">
        <f t="shared" ref="P7:P10" si="5">O7/M7*100</f>
        <v>-10</v>
      </c>
      <c r="Q7" s="50" t="s">
        <v>46</v>
      </c>
      <c r="R7" s="49">
        <v>50000</v>
      </c>
      <c r="S7" s="3">
        <v>45000</v>
      </c>
      <c r="T7" s="3">
        <f t="shared" ref="T7:T10" si="6">S7-R7</f>
        <v>-5000</v>
      </c>
      <c r="U7" s="16">
        <f t="shared" ref="U7:U10" si="7">T7/R7*100</f>
        <v>-10</v>
      </c>
      <c r="V7" s="50" t="s">
        <v>46</v>
      </c>
      <c r="W7" s="49">
        <v>50000</v>
      </c>
      <c r="X7" s="3">
        <v>45000</v>
      </c>
      <c r="Y7" s="3">
        <f t="shared" ref="Y7:Y10" si="8">X7-W7</f>
        <v>-5000</v>
      </c>
      <c r="Z7" s="16">
        <f t="shared" ref="Z7:Z10" si="9">Y7/W7*100</f>
        <v>-10</v>
      </c>
      <c r="AA7" s="50" t="s">
        <v>46</v>
      </c>
    </row>
    <row r="8" spans="1:27" ht="15.75" thickBot="1" x14ac:dyDescent="0.3">
      <c r="A8" s="17" t="s">
        <v>8</v>
      </c>
      <c r="B8" s="35"/>
      <c r="C8" s="49">
        <v>3100000</v>
      </c>
      <c r="D8" s="3">
        <v>3500000</v>
      </c>
      <c r="E8" s="3">
        <f t="shared" si="0"/>
        <v>400000</v>
      </c>
      <c r="F8" s="16">
        <f t="shared" si="1"/>
        <v>12.903225806451612</v>
      </c>
      <c r="G8" s="50" t="str">
        <f t="shared" ref="G7:G38" si="10">IF(F8&gt;=0,"F","U")</f>
        <v>F</v>
      </c>
      <c r="H8" s="49">
        <v>700000</v>
      </c>
      <c r="I8" s="3">
        <v>666666</v>
      </c>
      <c r="J8" s="3">
        <f t="shared" si="2"/>
        <v>-33334</v>
      </c>
      <c r="K8" s="16">
        <f t="shared" si="3"/>
        <v>-4.7620000000000005</v>
      </c>
      <c r="L8" s="50" t="str">
        <f t="shared" ref="L7:L38" si="11">IF(K8&gt;=0,"F","U")</f>
        <v>U</v>
      </c>
      <c r="M8" s="49">
        <v>1000000</v>
      </c>
      <c r="N8" s="3">
        <v>1500000</v>
      </c>
      <c r="O8" s="3">
        <f t="shared" si="4"/>
        <v>500000</v>
      </c>
      <c r="P8" s="16">
        <f t="shared" si="5"/>
        <v>50</v>
      </c>
      <c r="Q8" s="50" t="str">
        <f t="shared" ref="Q7:Q38" si="12">IF(P8&gt;=0,"F","U")</f>
        <v>F</v>
      </c>
      <c r="R8" s="49">
        <v>700000</v>
      </c>
      <c r="S8" s="3">
        <v>666666</v>
      </c>
      <c r="T8" s="3">
        <f t="shared" si="6"/>
        <v>-33334</v>
      </c>
      <c r="U8" s="16">
        <f t="shared" si="7"/>
        <v>-4.7620000000000005</v>
      </c>
      <c r="V8" s="50" t="str">
        <f t="shared" ref="V7:V38" si="13">IF(U8&gt;=0,"F","U")</f>
        <v>U</v>
      </c>
      <c r="W8" s="49">
        <v>700000</v>
      </c>
      <c r="X8" s="3">
        <v>666668</v>
      </c>
      <c r="Y8" s="3">
        <f t="shared" si="8"/>
        <v>-33332</v>
      </c>
      <c r="Z8" s="16">
        <f t="shared" si="9"/>
        <v>-4.7617142857142856</v>
      </c>
      <c r="AA8" s="50" t="str">
        <f t="shared" ref="AA7:AA38" si="14">IF(Z8&gt;=0,"F","U")</f>
        <v>U</v>
      </c>
    </row>
    <row r="9" spans="1:27" ht="15.75" thickBot="1" x14ac:dyDescent="0.3">
      <c r="A9" s="17" t="s">
        <v>9</v>
      </c>
      <c r="B9" s="35"/>
      <c r="C9" s="49">
        <v>413332</v>
      </c>
      <c r="D9" s="3">
        <v>440000</v>
      </c>
      <c r="E9" s="3">
        <f t="shared" si="0"/>
        <v>26668</v>
      </c>
      <c r="F9" s="16">
        <f t="shared" si="1"/>
        <v>6.4519562966332158</v>
      </c>
      <c r="G9" s="50" t="s">
        <v>47</v>
      </c>
      <c r="H9" s="49">
        <v>93333</v>
      </c>
      <c r="I9" s="3">
        <v>80000</v>
      </c>
      <c r="J9" s="3">
        <f t="shared" si="2"/>
        <v>-13333</v>
      </c>
      <c r="K9" s="16">
        <f t="shared" si="3"/>
        <v>-14.285408162172008</v>
      </c>
      <c r="L9" s="50" t="s">
        <v>46</v>
      </c>
      <c r="M9" s="49">
        <v>133333</v>
      </c>
      <c r="N9" s="3">
        <v>200000</v>
      </c>
      <c r="O9" s="3">
        <f t="shared" si="4"/>
        <v>66667</v>
      </c>
      <c r="P9" s="16">
        <f t="shared" si="5"/>
        <v>50.000375000937503</v>
      </c>
      <c r="Q9" s="50" t="s">
        <v>47</v>
      </c>
      <c r="R9" s="49">
        <v>93333</v>
      </c>
      <c r="S9" s="3">
        <v>80000</v>
      </c>
      <c r="T9" s="3">
        <f t="shared" si="6"/>
        <v>-13333</v>
      </c>
      <c r="U9" s="16">
        <f t="shared" si="7"/>
        <v>-14.285408162172008</v>
      </c>
      <c r="V9" s="50" t="s">
        <v>46</v>
      </c>
      <c r="W9" s="49">
        <v>93333</v>
      </c>
      <c r="X9" s="3">
        <v>80000</v>
      </c>
      <c r="Y9" s="3">
        <f t="shared" si="8"/>
        <v>-13333</v>
      </c>
      <c r="Z9" s="16">
        <f t="shared" si="9"/>
        <v>-14.285408162172008</v>
      </c>
      <c r="AA9" s="50" t="s">
        <v>46</v>
      </c>
    </row>
    <row r="10" spans="1:27" ht="15.75" thickBot="1" x14ac:dyDescent="0.3">
      <c r="A10" s="33" t="s">
        <v>10</v>
      </c>
      <c r="B10" s="36"/>
      <c r="C10" s="49">
        <v>2409168</v>
      </c>
      <c r="D10" s="3">
        <f>D8-SUM(D6,D7,D9)</f>
        <v>2806000</v>
      </c>
      <c r="E10" s="3">
        <f t="shared" si="0"/>
        <v>396832</v>
      </c>
      <c r="F10" s="16">
        <f t="shared" si="1"/>
        <v>16.471744602285934</v>
      </c>
      <c r="G10" s="50" t="str">
        <f t="shared" si="10"/>
        <v>F</v>
      </c>
      <c r="H10" s="49">
        <v>539167</v>
      </c>
      <c r="I10" s="3">
        <f>I8-SUM(I6,I7,I9)</f>
        <v>523166</v>
      </c>
      <c r="J10" s="3">
        <f t="shared" si="2"/>
        <v>-16001</v>
      </c>
      <c r="K10" s="16">
        <f t="shared" si="3"/>
        <v>-2.9677261405093414</v>
      </c>
      <c r="L10" s="50" t="str">
        <f t="shared" si="11"/>
        <v>U</v>
      </c>
      <c r="M10" s="49">
        <v>791667</v>
      </c>
      <c r="N10" s="3">
        <f>N8-SUM(N6,N7,N9)</f>
        <v>1236500</v>
      </c>
      <c r="O10" s="3">
        <f t="shared" si="4"/>
        <v>444833</v>
      </c>
      <c r="P10" s="16">
        <f t="shared" si="5"/>
        <v>56.189407920249302</v>
      </c>
      <c r="Q10" s="50" t="str">
        <f t="shared" si="12"/>
        <v>F</v>
      </c>
      <c r="R10" s="49">
        <v>539167</v>
      </c>
      <c r="S10" s="3">
        <f>S8-SUM(S6,S7,S9)</f>
        <v>523166</v>
      </c>
      <c r="T10" s="3">
        <f t="shared" si="6"/>
        <v>-16001</v>
      </c>
      <c r="U10" s="16">
        <f t="shared" si="7"/>
        <v>-2.9677261405093414</v>
      </c>
      <c r="V10" s="50" t="str">
        <f t="shared" si="13"/>
        <v>U</v>
      </c>
      <c r="W10" s="49">
        <v>539167</v>
      </c>
      <c r="X10" s="3">
        <f>X8-SUM(X6,X7,X9)</f>
        <v>523168</v>
      </c>
      <c r="Y10" s="3">
        <f t="shared" si="8"/>
        <v>-15999</v>
      </c>
      <c r="Z10" s="16">
        <f t="shared" si="9"/>
        <v>-2.9673551979256891</v>
      </c>
      <c r="AA10" s="50" t="str">
        <f t="shared" si="14"/>
        <v>U</v>
      </c>
    </row>
    <row r="11" spans="1:27" ht="15.75" thickBot="1" x14ac:dyDescent="0.3">
      <c r="A11" s="10" t="s">
        <v>11</v>
      </c>
      <c r="B11" s="29"/>
      <c r="C11" s="48"/>
      <c r="D11" s="2"/>
      <c r="E11" s="3"/>
      <c r="F11" s="16"/>
      <c r="G11" s="50"/>
      <c r="H11" s="48"/>
      <c r="I11" s="2"/>
      <c r="J11" s="3"/>
      <c r="K11" s="16"/>
      <c r="L11" s="50"/>
      <c r="M11" s="48"/>
      <c r="N11" s="2"/>
      <c r="O11" s="3"/>
      <c r="P11" s="16"/>
      <c r="Q11" s="50"/>
      <c r="R11" s="48"/>
      <c r="S11" s="2"/>
      <c r="T11" s="3"/>
      <c r="U11" s="16"/>
      <c r="V11" s="50"/>
      <c r="W11" s="48"/>
      <c r="X11" s="2"/>
      <c r="Y11" s="3"/>
      <c r="Z11" s="16"/>
      <c r="AA11" s="50"/>
    </row>
    <row r="12" spans="1:27" ht="36" customHeight="1" thickBot="1" x14ac:dyDescent="0.3">
      <c r="A12" s="11" t="s">
        <v>12</v>
      </c>
      <c r="B12" s="37"/>
      <c r="C12" s="48"/>
      <c r="D12" s="2"/>
      <c r="E12" s="3"/>
      <c r="F12" s="16"/>
      <c r="G12" s="50"/>
      <c r="H12" s="48"/>
      <c r="I12" s="2"/>
      <c r="J12" s="3"/>
      <c r="K12" s="16"/>
      <c r="L12" s="50"/>
      <c r="M12" s="48"/>
      <c r="N12" s="2"/>
      <c r="O12" s="3"/>
      <c r="P12" s="16"/>
      <c r="Q12" s="50"/>
      <c r="R12" s="48"/>
      <c r="S12" s="2"/>
      <c r="T12" s="3"/>
      <c r="U12" s="16"/>
      <c r="V12" s="50"/>
      <c r="W12" s="48"/>
      <c r="X12" s="2"/>
      <c r="Y12" s="3"/>
      <c r="Z12" s="16"/>
      <c r="AA12" s="50"/>
    </row>
    <row r="13" spans="1:27" ht="15.75" thickBot="1" x14ac:dyDescent="0.3">
      <c r="A13" s="17" t="s">
        <v>13</v>
      </c>
      <c r="B13" s="35"/>
      <c r="C13" s="49">
        <v>20000</v>
      </c>
      <c r="D13" s="3">
        <v>22000</v>
      </c>
      <c r="E13" s="3">
        <f t="shared" si="0"/>
        <v>2000</v>
      </c>
      <c r="F13" s="16">
        <f t="shared" si="1"/>
        <v>10</v>
      </c>
      <c r="G13" s="50" t="str">
        <f>IF(F13&lt;=0,"F","U")</f>
        <v>U</v>
      </c>
      <c r="H13" s="49">
        <v>5000</v>
      </c>
      <c r="I13" s="3">
        <v>5500</v>
      </c>
      <c r="J13" s="3">
        <f t="shared" ref="J13:J21" si="15">I13-H13</f>
        <v>500</v>
      </c>
      <c r="K13" s="16">
        <f t="shared" ref="K13:K21" si="16">J13/H13*100</f>
        <v>10</v>
      </c>
      <c r="L13" s="50" t="str">
        <f>IF(K13&lt;=0,"F","U")</f>
        <v>U</v>
      </c>
      <c r="M13" s="49">
        <v>5000</v>
      </c>
      <c r="N13" s="3">
        <v>5500</v>
      </c>
      <c r="O13" s="3">
        <f t="shared" ref="O13:O21" si="17">N13-M13</f>
        <v>500</v>
      </c>
      <c r="P13" s="16">
        <f t="shared" ref="P13:P21" si="18">O13/M13*100</f>
        <v>10</v>
      </c>
      <c r="Q13" s="50" t="str">
        <f>IF(P13&lt;=0,"F","U")</f>
        <v>U</v>
      </c>
      <c r="R13" s="49">
        <v>5000</v>
      </c>
      <c r="S13" s="3">
        <v>5500</v>
      </c>
      <c r="T13" s="3">
        <f t="shared" ref="T13:T21" si="19">S13-R13</f>
        <v>500</v>
      </c>
      <c r="U13" s="16">
        <f t="shared" ref="U13:U21" si="20">T13/R13*100</f>
        <v>10</v>
      </c>
      <c r="V13" s="50" t="str">
        <f>IF(U13&lt;=0,"F","U")</f>
        <v>U</v>
      </c>
      <c r="W13" s="49">
        <v>5000</v>
      </c>
      <c r="X13" s="3">
        <v>5500</v>
      </c>
      <c r="Y13" s="3">
        <f t="shared" ref="Y13:Y21" si="21">X13-W13</f>
        <v>500</v>
      </c>
      <c r="Z13" s="16">
        <f t="shared" ref="Z13:Z21" si="22">Y13/W13*100</f>
        <v>10</v>
      </c>
      <c r="AA13" s="50" t="str">
        <f>IF(Z13&lt;=0,"F","U")</f>
        <v>U</v>
      </c>
    </row>
    <row r="14" spans="1:27" ht="15.75" thickBot="1" x14ac:dyDescent="0.3">
      <c r="A14" s="17" t="s">
        <v>14</v>
      </c>
      <c r="B14" s="35"/>
      <c r="C14" s="49">
        <v>5000</v>
      </c>
      <c r="D14" s="3">
        <v>5000</v>
      </c>
      <c r="E14" s="3">
        <f t="shared" si="0"/>
        <v>0</v>
      </c>
      <c r="F14" s="16">
        <f t="shared" si="1"/>
        <v>0</v>
      </c>
      <c r="G14" s="50" t="str">
        <f>IF(F14&lt;=0,"F","U")</f>
        <v>F</v>
      </c>
      <c r="H14" s="49">
        <v>1250</v>
      </c>
      <c r="I14" s="3">
        <v>1250</v>
      </c>
      <c r="J14" s="3">
        <f t="shared" si="15"/>
        <v>0</v>
      </c>
      <c r="K14" s="16">
        <f t="shared" si="16"/>
        <v>0</v>
      </c>
      <c r="L14" s="50" t="str">
        <f>IF(K14&lt;=0,"F","U")</f>
        <v>F</v>
      </c>
      <c r="M14" s="49">
        <v>1250</v>
      </c>
      <c r="N14" s="3">
        <v>1250</v>
      </c>
      <c r="O14" s="3">
        <f t="shared" si="17"/>
        <v>0</v>
      </c>
      <c r="P14" s="16">
        <f t="shared" si="18"/>
        <v>0</v>
      </c>
      <c r="Q14" s="50" t="str">
        <f>IF(P14&lt;=0,"F","U")</f>
        <v>F</v>
      </c>
      <c r="R14" s="49">
        <v>1250</v>
      </c>
      <c r="S14" s="3">
        <v>1250</v>
      </c>
      <c r="T14" s="3">
        <f t="shared" si="19"/>
        <v>0</v>
      </c>
      <c r="U14" s="16">
        <f t="shared" si="20"/>
        <v>0</v>
      </c>
      <c r="V14" s="50" t="str">
        <f>IF(U14&lt;=0,"F","U")</f>
        <v>F</v>
      </c>
      <c r="W14" s="49">
        <v>1250</v>
      </c>
      <c r="X14" s="3">
        <v>1250</v>
      </c>
      <c r="Y14" s="3">
        <f t="shared" si="21"/>
        <v>0</v>
      </c>
      <c r="Z14" s="16">
        <f t="shared" si="22"/>
        <v>0</v>
      </c>
      <c r="AA14" s="50" t="str">
        <f>IF(Z14&lt;=0,"F","U")</f>
        <v>F</v>
      </c>
    </row>
    <row r="15" spans="1:27" ht="15.75" thickBot="1" x14ac:dyDescent="0.3">
      <c r="A15" s="17" t="s">
        <v>15</v>
      </c>
      <c r="B15" s="35"/>
      <c r="C15" s="51">
        <v>600</v>
      </c>
      <c r="D15" s="4">
        <v>600</v>
      </c>
      <c r="E15" s="3">
        <f t="shared" si="0"/>
        <v>0</v>
      </c>
      <c r="F15" s="16">
        <f t="shared" si="1"/>
        <v>0</v>
      </c>
      <c r="G15" s="50" t="str">
        <f t="shared" ref="G15:G35" si="23">IF(F15&lt;=0,"F","U")</f>
        <v>F</v>
      </c>
      <c r="H15" s="51">
        <v>150</v>
      </c>
      <c r="I15" s="4">
        <v>150</v>
      </c>
      <c r="J15" s="3">
        <f t="shared" si="15"/>
        <v>0</v>
      </c>
      <c r="K15" s="16">
        <f t="shared" si="16"/>
        <v>0</v>
      </c>
      <c r="L15" s="50" t="str">
        <f t="shared" ref="L15:L34" si="24">IF(K15&lt;=0,"F","U")</f>
        <v>F</v>
      </c>
      <c r="M15" s="51">
        <v>150</v>
      </c>
      <c r="N15" s="4">
        <v>150</v>
      </c>
      <c r="O15" s="3">
        <f t="shared" si="17"/>
        <v>0</v>
      </c>
      <c r="P15" s="16">
        <f t="shared" si="18"/>
        <v>0</v>
      </c>
      <c r="Q15" s="50" t="str">
        <f t="shared" ref="Q15:Q34" si="25">IF(P15&lt;=0,"F","U")</f>
        <v>F</v>
      </c>
      <c r="R15" s="51">
        <v>150</v>
      </c>
      <c r="S15" s="4">
        <v>150</v>
      </c>
      <c r="T15" s="3">
        <f t="shared" si="19"/>
        <v>0</v>
      </c>
      <c r="U15" s="16">
        <f t="shared" si="20"/>
        <v>0</v>
      </c>
      <c r="V15" s="50" t="str">
        <f t="shared" ref="V15:V34" si="26">IF(U15&lt;=0,"F","U")</f>
        <v>F</v>
      </c>
      <c r="W15" s="51">
        <v>150</v>
      </c>
      <c r="X15" s="4">
        <v>150</v>
      </c>
      <c r="Y15" s="3">
        <f t="shared" si="21"/>
        <v>0</v>
      </c>
      <c r="Z15" s="16">
        <f t="shared" si="22"/>
        <v>0</v>
      </c>
      <c r="AA15" s="50" t="str">
        <f t="shared" ref="AA15:AA34" si="27">IF(Z15&lt;=0,"F","U")</f>
        <v>F</v>
      </c>
    </row>
    <row r="16" spans="1:27" ht="15.75" thickBot="1" x14ac:dyDescent="0.3">
      <c r="A16" s="17" t="s">
        <v>16</v>
      </c>
      <c r="B16" s="35"/>
      <c r="C16" s="49">
        <v>5000</v>
      </c>
      <c r="D16" s="3">
        <v>6000</v>
      </c>
      <c r="E16" s="3">
        <f t="shared" si="0"/>
        <v>1000</v>
      </c>
      <c r="F16" s="16">
        <f t="shared" si="1"/>
        <v>20</v>
      </c>
      <c r="G16" s="50" t="str">
        <f t="shared" si="23"/>
        <v>U</v>
      </c>
      <c r="H16" s="49">
        <v>1250</v>
      </c>
      <c r="I16" s="3">
        <v>1500</v>
      </c>
      <c r="J16" s="3">
        <f t="shared" si="15"/>
        <v>250</v>
      </c>
      <c r="K16" s="16">
        <f t="shared" si="16"/>
        <v>20</v>
      </c>
      <c r="L16" s="50" t="str">
        <f t="shared" si="24"/>
        <v>U</v>
      </c>
      <c r="M16" s="49">
        <v>1250</v>
      </c>
      <c r="N16" s="3">
        <v>1500</v>
      </c>
      <c r="O16" s="3">
        <f t="shared" si="17"/>
        <v>250</v>
      </c>
      <c r="P16" s="16">
        <f t="shared" si="18"/>
        <v>20</v>
      </c>
      <c r="Q16" s="50" t="str">
        <f t="shared" si="25"/>
        <v>U</v>
      </c>
      <c r="R16" s="49">
        <v>1250</v>
      </c>
      <c r="S16" s="3">
        <v>1500</v>
      </c>
      <c r="T16" s="3">
        <f t="shared" si="19"/>
        <v>250</v>
      </c>
      <c r="U16" s="16">
        <f t="shared" si="20"/>
        <v>20</v>
      </c>
      <c r="V16" s="50" t="str">
        <f t="shared" si="26"/>
        <v>U</v>
      </c>
      <c r="W16" s="49">
        <v>1250</v>
      </c>
      <c r="X16" s="3">
        <v>1500</v>
      </c>
      <c r="Y16" s="3">
        <f t="shared" si="21"/>
        <v>250</v>
      </c>
      <c r="Z16" s="16">
        <f t="shared" si="22"/>
        <v>20</v>
      </c>
      <c r="AA16" s="50" t="str">
        <f t="shared" si="27"/>
        <v>U</v>
      </c>
    </row>
    <row r="17" spans="1:27" ht="15.75" thickBot="1" x14ac:dyDescent="0.3">
      <c r="A17" s="17" t="s">
        <v>17</v>
      </c>
      <c r="B17" s="35"/>
      <c r="C17" s="51">
        <v>400</v>
      </c>
      <c r="D17" s="4">
        <v>500</v>
      </c>
      <c r="E17" s="3">
        <f t="shared" si="0"/>
        <v>100</v>
      </c>
      <c r="F17" s="16">
        <f t="shared" si="1"/>
        <v>25</v>
      </c>
      <c r="G17" s="50" t="str">
        <f t="shared" si="23"/>
        <v>U</v>
      </c>
      <c r="H17" s="51">
        <v>100</v>
      </c>
      <c r="I17" s="4">
        <v>125</v>
      </c>
      <c r="J17" s="3">
        <f t="shared" si="15"/>
        <v>25</v>
      </c>
      <c r="K17" s="16">
        <f t="shared" si="16"/>
        <v>25</v>
      </c>
      <c r="L17" s="50" t="str">
        <f t="shared" si="24"/>
        <v>U</v>
      </c>
      <c r="M17" s="51">
        <v>100</v>
      </c>
      <c r="N17" s="4">
        <v>125</v>
      </c>
      <c r="O17" s="3">
        <f t="shared" si="17"/>
        <v>25</v>
      </c>
      <c r="P17" s="16">
        <f t="shared" si="18"/>
        <v>25</v>
      </c>
      <c r="Q17" s="50" t="str">
        <f t="shared" si="25"/>
        <v>U</v>
      </c>
      <c r="R17" s="51">
        <v>100</v>
      </c>
      <c r="S17" s="4">
        <v>125</v>
      </c>
      <c r="T17" s="3">
        <f t="shared" si="19"/>
        <v>25</v>
      </c>
      <c r="U17" s="16">
        <f t="shared" si="20"/>
        <v>25</v>
      </c>
      <c r="V17" s="50" t="str">
        <f t="shared" si="26"/>
        <v>U</v>
      </c>
      <c r="W17" s="51">
        <v>100</v>
      </c>
      <c r="X17" s="4">
        <v>125</v>
      </c>
      <c r="Y17" s="3">
        <f t="shared" si="21"/>
        <v>25</v>
      </c>
      <c r="Z17" s="16">
        <f t="shared" si="22"/>
        <v>25</v>
      </c>
      <c r="AA17" s="50" t="str">
        <f t="shared" si="27"/>
        <v>U</v>
      </c>
    </row>
    <row r="18" spans="1:27" ht="15.75" thickBot="1" x14ac:dyDescent="0.3">
      <c r="A18" s="17" t="s">
        <v>18</v>
      </c>
      <c r="B18" s="35"/>
      <c r="C18" s="51">
        <v>500</v>
      </c>
      <c r="D18" s="4">
        <v>400</v>
      </c>
      <c r="E18" s="3">
        <f t="shared" si="0"/>
        <v>-100</v>
      </c>
      <c r="F18" s="16">
        <f t="shared" si="1"/>
        <v>-20</v>
      </c>
      <c r="G18" s="50" t="str">
        <f t="shared" si="23"/>
        <v>F</v>
      </c>
      <c r="H18" s="51">
        <v>125</v>
      </c>
      <c r="I18" s="4">
        <v>100</v>
      </c>
      <c r="J18" s="3">
        <f t="shared" si="15"/>
        <v>-25</v>
      </c>
      <c r="K18" s="16">
        <f t="shared" si="16"/>
        <v>-20</v>
      </c>
      <c r="L18" s="50" t="str">
        <f t="shared" si="24"/>
        <v>F</v>
      </c>
      <c r="M18" s="51">
        <v>125</v>
      </c>
      <c r="N18" s="4">
        <v>100</v>
      </c>
      <c r="O18" s="3">
        <f t="shared" si="17"/>
        <v>-25</v>
      </c>
      <c r="P18" s="16">
        <f t="shared" si="18"/>
        <v>-20</v>
      </c>
      <c r="Q18" s="50" t="str">
        <f t="shared" si="25"/>
        <v>F</v>
      </c>
      <c r="R18" s="51">
        <v>125</v>
      </c>
      <c r="S18" s="4">
        <v>100</v>
      </c>
      <c r="T18" s="3">
        <f t="shared" si="19"/>
        <v>-25</v>
      </c>
      <c r="U18" s="16">
        <f t="shared" si="20"/>
        <v>-20</v>
      </c>
      <c r="V18" s="50" t="str">
        <f t="shared" si="26"/>
        <v>F</v>
      </c>
      <c r="W18" s="51">
        <v>125</v>
      </c>
      <c r="X18" s="4">
        <v>100</v>
      </c>
      <c r="Y18" s="3">
        <f t="shared" si="21"/>
        <v>-25</v>
      </c>
      <c r="Z18" s="16">
        <f t="shared" si="22"/>
        <v>-20</v>
      </c>
      <c r="AA18" s="50" t="str">
        <f t="shared" si="27"/>
        <v>F</v>
      </c>
    </row>
    <row r="19" spans="1:27" ht="15.75" thickBot="1" x14ac:dyDescent="0.3">
      <c r="A19" s="17" t="s">
        <v>19</v>
      </c>
      <c r="B19" s="35"/>
      <c r="C19" s="49">
        <v>10000</v>
      </c>
      <c r="D19" s="3">
        <v>11000</v>
      </c>
      <c r="E19" s="3">
        <f t="shared" si="0"/>
        <v>1000</v>
      </c>
      <c r="F19" s="16">
        <f t="shared" si="1"/>
        <v>10</v>
      </c>
      <c r="G19" s="50" t="str">
        <f t="shared" si="23"/>
        <v>U</v>
      </c>
      <c r="H19" s="49">
        <v>2500</v>
      </c>
      <c r="I19" s="3">
        <v>2500</v>
      </c>
      <c r="J19" s="3">
        <f t="shared" si="15"/>
        <v>0</v>
      </c>
      <c r="K19" s="16">
        <f t="shared" si="16"/>
        <v>0</v>
      </c>
      <c r="L19" s="50" t="str">
        <f t="shared" si="24"/>
        <v>F</v>
      </c>
      <c r="M19" s="49">
        <v>2500</v>
      </c>
      <c r="N19" s="3">
        <v>3500</v>
      </c>
      <c r="O19" s="3">
        <f t="shared" si="17"/>
        <v>1000</v>
      </c>
      <c r="P19" s="16">
        <f t="shared" si="18"/>
        <v>40</v>
      </c>
      <c r="Q19" s="50" t="str">
        <f t="shared" si="25"/>
        <v>U</v>
      </c>
      <c r="R19" s="49">
        <v>2500</v>
      </c>
      <c r="S19" s="3">
        <v>2500</v>
      </c>
      <c r="T19" s="3">
        <f t="shared" si="19"/>
        <v>0</v>
      </c>
      <c r="U19" s="16">
        <f t="shared" si="20"/>
        <v>0</v>
      </c>
      <c r="V19" s="50" t="str">
        <f t="shared" si="26"/>
        <v>F</v>
      </c>
      <c r="W19" s="49">
        <v>2500</v>
      </c>
      <c r="X19" s="3">
        <v>2500</v>
      </c>
      <c r="Y19" s="3">
        <f t="shared" si="21"/>
        <v>0</v>
      </c>
      <c r="Z19" s="16">
        <f t="shared" si="22"/>
        <v>0</v>
      </c>
      <c r="AA19" s="50" t="str">
        <f t="shared" si="27"/>
        <v>F</v>
      </c>
    </row>
    <row r="20" spans="1:27" ht="25.5" customHeight="1" thickBot="1" x14ac:dyDescent="0.3">
      <c r="A20" s="17" t="s">
        <v>20</v>
      </c>
      <c r="B20" s="35"/>
      <c r="C20" s="49">
        <v>50000</v>
      </c>
      <c r="D20" s="3">
        <v>60000</v>
      </c>
      <c r="E20" s="3">
        <f t="shared" si="0"/>
        <v>10000</v>
      </c>
      <c r="F20" s="16">
        <f t="shared" si="1"/>
        <v>20</v>
      </c>
      <c r="G20" s="50" t="str">
        <f t="shared" si="23"/>
        <v>U</v>
      </c>
      <c r="H20" s="49">
        <v>22500</v>
      </c>
      <c r="I20" s="3">
        <v>40000</v>
      </c>
      <c r="J20" s="3">
        <f t="shared" si="15"/>
        <v>17500</v>
      </c>
      <c r="K20" s="16">
        <f t="shared" si="16"/>
        <v>77.777777777777786</v>
      </c>
      <c r="L20" s="50" t="str">
        <f t="shared" si="24"/>
        <v>U</v>
      </c>
      <c r="M20" s="49">
        <v>22500</v>
      </c>
      <c r="N20" s="3">
        <v>6000</v>
      </c>
      <c r="O20" s="3">
        <f t="shared" si="17"/>
        <v>-16500</v>
      </c>
      <c r="P20" s="16">
        <f t="shared" si="18"/>
        <v>-73.333333333333329</v>
      </c>
      <c r="Q20" s="50" t="str">
        <f t="shared" si="25"/>
        <v>F</v>
      </c>
      <c r="R20" s="49">
        <v>2500</v>
      </c>
      <c r="S20" s="3">
        <v>6000</v>
      </c>
      <c r="T20" s="3">
        <f t="shared" si="19"/>
        <v>3500</v>
      </c>
      <c r="U20" s="16">
        <f t="shared" si="20"/>
        <v>140</v>
      </c>
      <c r="V20" s="50" t="str">
        <f t="shared" si="26"/>
        <v>U</v>
      </c>
      <c r="W20" s="49">
        <v>2500</v>
      </c>
      <c r="X20" s="3">
        <v>8000</v>
      </c>
      <c r="Y20" s="3">
        <f t="shared" si="21"/>
        <v>5500</v>
      </c>
      <c r="Z20" s="16">
        <f t="shared" si="22"/>
        <v>220.00000000000003</v>
      </c>
      <c r="AA20" s="50" t="str">
        <f t="shared" si="27"/>
        <v>U</v>
      </c>
    </row>
    <row r="21" spans="1:27" ht="15.75" thickBot="1" x14ac:dyDescent="0.3">
      <c r="A21" s="17" t="s">
        <v>21</v>
      </c>
      <c r="B21" s="35"/>
      <c r="C21" s="49">
        <v>25000</v>
      </c>
      <c r="D21" s="3">
        <v>28000</v>
      </c>
      <c r="E21" s="3">
        <f t="shared" si="0"/>
        <v>3000</v>
      </c>
      <c r="F21" s="16">
        <f t="shared" si="1"/>
        <v>12</v>
      </c>
      <c r="G21" s="50" t="str">
        <f t="shared" si="23"/>
        <v>U</v>
      </c>
      <c r="H21" s="49">
        <v>6250</v>
      </c>
      <c r="I21" s="3">
        <v>7000</v>
      </c>
      <c r="J21" s="3">
        <f t="shared" si="15"/>
        <v>750</v>
      </c>
      <c r="K21" s="16">
        <f t="shared" si="16"/>
        <v>12</v>
      </c>
      <c r="L21" s="50" t="str">
        <f t="shared" si="24"/>
        <v>U</v>
      </c>
      <c r="M21" s="49">
        <v>6250</v>
      </c>
      <c r="N21" s="3">
        <v>7000</v>
      </c>
      <c r="O21" s="3">
        <f t="shared" si="17"/>
        <v>750</v>
      </c>
      <c r="P21" s="16">
        <f t="shared" si="18"/>
        <v>12</v>
      </c>
      <c r="Q21" s="50" t="str">
        <f t="shared" si="25"/>
        <v>U</v>
      </c>
      <c r="R21" s="49">
        <v>6250</v>
      </c>
      <c r="S21" s="3">
        <v>7000</v>
      </c>
      <c r="T21" s="3">
        <f t="shared" si="19"/>
        <v>750</v>
      </c>
      <c r="U21" s="16">
        <f t="shared" si="20"/>
        <v>12</v>
      </c>
      <c r="V21" s="50" t="str">
        <f t="shared" si="26"/>
        <v>U</v>
      </c>
      <c r="W21" s="49">
        <v>6250</v>
      </c>
      <c r="X21" s="3">
        <v>7000</v>
      </c>
      <c r="Y21" s="3">
        <f t="shared" si="21"/>
        <v>750</v>
      </c>
      <c r="Z21" s="16">
        <f t="shared" si="22"/>
        <v>12</v>
      </c>
      <c r="AA21" s="50" t="str">
        <f t="shared" si="27"/>
        <v>U</v>
      </c>
    </row>
    <row r="22" spans="1:27" ht="15.75" thickBot="1" x14ac:dyDescent="0.3">
      <c r="A22" s="11" t="s">
        <v>22</v>
      </c>
      <c r="B22" s="37"/>
      <c r="C22" s="48"/>
      <c r="D22" s="2"/>
      <c r="E22" s="3"/>
      <c r="F22" s="16"/>
      <c r="G22" s="50" t="str">
        <f t="shared" si="23"/>
        <v>F</v>
      </c>
      <c r="H22" s="48"/>
      <c r="I22" s="2"/>
      <c r="J22" s="3"/>
      <c r="K22" s="16"/>
      <c r="L22" s="50" t="str">
        <f t="shared" si="24"/>
        <v>F</v>
      </c>
      <c r="M22" s="48"/>
      <c r="N22" s="2"/>
      <c r="O22" s="3"/>
      <c r="P22" s="16"/>
      <c r="Q22" s="50" t="str">
        <f t="shared" si="25"/>
        <v>F</v>
      </c>
      <c r="R22" s="48"/>
      <c r="S22" s="2"/>
      <c r="T22" s="3"/>
      <c r="U22" s="16"/>
      <c r="V22" s="50" t="str">
        <f t="shared" si="26"/>
        <v>F</v>
      </c>
      <c r="W22" s="48"/>
      <c r="X22" s="2"/>
      <c r="Y22" s="3"/>
      <c r="Z22" s="16"/>
      <c r="AA22" s="50" t="str">
        <f t="shared" si="27"/>
        <v>F</v>
      </c>
    </row>
    <row r="23" spans="1:27" ht="15.75" thickBot="1" x14ac:dyDescent="0.3">
      <c r="A23" s="17" t="s">
        <v>23</v>
      </c>
      <c r="B23" s="35"/>
      <c r="C23" s="49">
        <v>200000</v>
      </c>
      <c r="D23" s="3">
        <v>210000</v>
      </c>
      <c r="E23" s="3">
        <f t="shared" si="0"/>
        <v>10000</v>
      </c>
      <c r="F23" s="16">
        <f t="shared" si="1"/>
        <v>5</v>
      </c>
      <c r="G23" s="50" t="str">
        <f t="shared" si="23"/>
        <v>U</v>
      </c>
      <c r="H23" s="49">
        <v>50000</v>
      </c>
      <c r="I23" s="3">
        <v>52500</v>
      </c>
      <c r="J23" s="3">
        <f t="shared" ref="J23" si="28">I23-H23</f>
        <v>2500</v>
      </c>
      <c r="K23" s="16">
        <f t="shared" ref="K23" si="29">J23/H23*100</f>
        <v>5</v>
      </c>
      <c r="L23" s="50" t="str">
        <f t="shared" si="24"/>
        <v>U</v>
      </c>
      <c r="M23" s="49">
        <v>50000</v>
      </c>
      <c r="N23" s="3">
        <v>52500</v>
      </c>
      <c r="O23" s="3">
        <f t="shared" ref="O23" si="30">N23-M23</f>
        <v>2500</v>
      </c>
      <c r="P23" s="16">
        <f t="shared" ref="P23" si="31">O23/M23*100</f>
        <v>5</v>
      </c>
      <c r="Q23" s="50" t="str">
        <f t="shared" si="25"/>
        <v>U</v>
      </c>
      <c r="R23" s="49">
        <v>50000</v>
      </c>
      <c r="S23" s="3">
        <v>50000</v>
      </c>
      <c r="T23" s="3">
        <f t="shared" ref="T23" si="32">S23-R23</f>
        <v>0</v>
      </c>
      <c r="U23" s="16">
        <f t="shared" ref="U23" si="33">T23/R23*100</f>
        <v>0</v>
      </c>
      <c r="V23" s="50" t="str">
        <f t="shared" si="26"/>
        <v>F</v>
      </c>
      <c r="W23" s="49">
        <v>50000</v>
      </c>
      <c r="X23" s="3">
        <v>55000</v>
      </c>
      <c r="Y23" s="3">
        <f t="shared" ref="Y23" si="34">X23-W23</f>
        <v>5000</v>
      </c>
      <c r="Z23" s="16">
        <f t="shared" ref="Z23" si="35">Y23/W23*100</f>
        <v>10</v>
      </c>
      <c r="AA23" s="50" t="str">
        <f t="shared" si="27"/>
        <v>U</v>
      </c>
    </row>
    <row r="24" spans="1:27" ht="15.75" thickBot="1" x14ac:dyDescent="0.3">
      <c r="A24" s="11" t="s">
        <v>24</v>
      </c>
      <c r="B24" s="37"/>
      <c r="C24" s="48"/>
      <c r="D24" s="2"/>
      <c r="E24" s="3"/>
      <c r="F24" s="16"/>
      <c r="G24" s="50" t="str">
        <f t="shared" si="23"/>
        <v>F</v>
      </c>
      <c r="H24" s="48"/>
      <c r="I24" s="2"/>
      <c r="J24" s="3"/>
      <c r="K24" s="16"/>
      <c r="L24" s="50" t="str">
        <f t="shared" si="24"/>
        <v>F</v>
      </c>
      <c r="M24" s="48"/>
      <c r="N24" s="2"/>
      <c r="O24" s="3"/>
      <c r="P24" s="16"/>
      <c r="Q24" s="50" t="str">
        <f t="shared" si="25"/>
        <v>F</v>
      </c>
      <c r="R24" s="48"/>
      <c r="S24" s="2"/>
      <c r="T24" s="3"/>
      <c r="U24" s="16"/>
      <c r="V24" s="50" t="str">
        <f t="shared" si="26"/>
        <v>F</v>
      </c>
      <c r="W24" s="48"/>
      <c r="X24" s="2"/>
      <c r="Y24" s="3"/>
      <c r="Z24" s="16"/>
      <c r="AA24" s="50" t="str">
        <f t="shared" si="27"/>
        <v>F</v>
      </c>
    </row>
    <row r="25" spans="1:27" ht="15.75" thickBot="1" x14ac:dyDescent="0.3">
      <c r="A25" s="17" t="s">
        <v>25</v>
      </c>
      <c r="B25" s="35"/>
      <c r="C25" s="49">
        <v>45000</v>
      </c>
      <c r="D25" s="3">
        <v>40000</v>
      </c>
      <c r="E25" s="3">
        <f t="shared" si="0"/>
        <v>-5000</v>
      </c>
      <c r="F25" s="16">
        <f t="shared" si="1"/>
        <v>-11.111111111111111</v>
      </c>
      <c r="G25" s="50" t="str">
        <f t="shared" si="23"/>
        <v>F</v>
      </c>
      <c r="H25" s="49">
        <v>11250</v>
      </c>
      <c r="I25" s="3">
        <v>10000</v>
      </c>
      <c r="J25" s="3">
        <f t="shared" ref="J25:J27" si="36">I25-H25</f>
        <v>-1250</v>
      </c>
      <c r="K25" s="16">
        <f t="shared" ref="K25:K27" si="37">J25/H25*100</f>
        <v>-11.111111111111111</v>
      </c>
      <c r="L25" s="50" t="str">
        <f t="shared" si="24"/>
        <v>F</v>
      </c>
      <c r="M25" s="49">
        <v>11250</v>
      </c>
      <c r="N25" s="3">
        <v>10000</v>
      </c>
      <c r="O25" s="3">
        <f t="shared" ref="O25:O27" si="38">N25-M25</f>
        <v>-1250</v>
      </c>
      <c r="P25" s="16">
        <f t="shared" ref="P25:P27" si="39">O25/M25*100</f>
        <v>-11.111111111111111</v>
      </c>
      <c r="Q25" s="50" t="str">
        <f t="shared" si="25"/>
        <v>F</v>
      </c>
      <c r="R25" s="49">
        <v>11250</v>
      </c>
      <c r="S25" s="3">
        <v>10000</v>
      </c>
      <c r="T25" s="3">
        <f t="shared" ref="T25:T27" si="40">S25-R25</f>
        <v>-1250</v>
      </c>
      <c r="U25" s="16">
        <f t="shared" ref="U25:U27" si="41">T25/R25*100</f>
        <v>-11.111111111111111</v>
      </c>
      <c r="V25" s="50" t="str">
        <f t="shared" si="26"/>
        <v>F</v>
      </c>
      <c r="W25" s="49">
        <v>11250</v>
      </c>
      <c r="X25" s="3">
        <v>10000</v>
      </c>
      <c r="Y25" s="3">
        <f t="shared" ref="Y25:Y27" si="42">X25-W25</f>
        <v>-1250</v>
      </c>
      <c r="Z25" s="16">
        <f t="shared" ref="Z25:Z27" si="43">Y25/W25*100</f>
        <v>-11.111111111111111</v>
      </c>
      <c r="AA25" s="50" t="str">
        <f t="shared" si="27"/>
        <v>F</v>
      </c>
    </row>
    <row r="26" spans="1:27" ht="15.75" thickBot="1" x14ac:dyDescent="0.3">
      <c r="A26" s="17" t="s">
        <v>26</v>
      </c>
      <c r="B26" s="35"/>
      <c r="C26" s="49">
        <v>500000</v>
      </c>
      <c r="D26" s="3">
        <v>450000</v>
      </c>
      <c r="E26" s="3">
        <f t="shared" si="0"/>
        <v>-50000</v>
      </c>
      <c r="F26" s="16">
        <f t="shared" si="1"/>
        <v>-10</v>
      </c>
      <c r="G26" s="50" t="str">
        <f t="shared" si="23"/>
        <v>F</v>
      </c>
      <c r="H26" s="49">
        <v>125000</v>
      </c>
      <c r="I26" s="3">
        <v>112500</v>
      </c>
      <c r="J26" s="3">
        <f t="shared" si="36"/>
        <v>-12500</v>
      </c>
      <c r="K26" s="16">
        <f t="shared" si="37"/>
        <v>-10</v>
      </c>
      <c r="L26" s="50" t="str">
        <f t="shared" si="24"/>
        <v>F</v>
      </c>
      <c r="M26" s="49">
        <v>125000</v>
      </c>
      <c r="N26" s="3">
        <v>112500</v>
      </c>
      <c r="O26" s="3">
        <f t="shared" si="38"/>
        <v>-12500</v>
      </c>
      <c r="P26" s="16">
        <f t="shared" si="39"/>
        <v>-10</v>
      </c>
      <c r="Q26" s="50" t="str">
        <f t="shared" si="25"/>
        <v>F</v>
      </c>
      <c r="R26" s="49">
        <v>125000</v>
      </c>
      <c r="S26" s="3">
        <v>112500</v>
      </c>
      <c r="T26" s="3">
        <f t="shared" si="40"/>
        <v>-12500</v>
      </c>
      <c r="U26" s="16">
        <f t="shared" si="41"/>
        <v>-10</v>
      </c>
      <c r="V26" s="50" t="str">
        <f t="shared" si="26"/>
        <v>F</v>
      </c>
      <c r="W26" s="49">
        <v>125000</v>
      </c>
      <c r="X26" s="3">
        <v>112500</v>
      </c>
      <c r="Y26" s="3">
        <f t="shared" si="42"/>
        <v>-12500</v>
      </c>
      <c r="Z26" s="16">
        <f t="shared" si="43"/>
        <v>-10</v>
      </c>
      <c r="AA26" s="50" t="str">
        <f t="shared" si="27"/>
        <v>F</v>
      </c>
    </row>
    <row r="27" spans="1:27" ht="15.75" thickBot="1" x14ac:dyDescent="0.3">
      <c r="A27" s="17" t="s">
        <v>27</v>
      </c>
      <c r="B27" s="35"/>
      <c r="C27" s="49">
        <v>20000</v>
      </c>
      <c r="D27" s="3">
        <v>15000</v>
      </c>
      <c r="E27" s="3">
        <f t="shared" si="0"/>
        <v>-5000</v>
      </c>
      <c r="F27" s="16">
        <f t="shared" si="1"/>
        <v>-25</v>
      </c>
      <c r="G27" s="50" t="str">
        <f t="shared" si="23"/>
        <v>F</v>
      </c>
      <c r="H27" s="49">
        <v>5000</v>
      </c>
      <c r="I27" s="3">
        <v>3750</v>
      </c>
      <c r="J27" s="3">
        <f t="shared" si="36"/>
        <v>-1250</v>
      </c>
      <c r="K27" s="16">
        <f t="shared" si="37"/>
        <v>-25</v>
      </c>
      <c r="L27" s="50" t="str">
        <f t="shared" si="24"/>
        <v>F</v>
      </c>
      <c r="M27" s="49">
        <v>5000</v>
      </c>
      <c r="N27" s="3">
        <v>3750</v>
      </c>
      <c r="O27" s="3">
        <f t="shared" si="38"/>
        <v>-1250</v>
      </c>
      <c r="P27" s="16">
        <f t="shared" si="39"/>
        <v>-25</v>
      </c>
      <c r="Q27" s="50" t="str">
        <f t="shared" si="25"/>
        <v>F</v>
      </c>
      <c r="R27" s="49">
        <v>5000</v>
      </c>
      <c r="S27" s="3">
        <v>3750</v>
      </c>
      <c r="T27" s="3">
        <f t="shared" si="40"/>
        <v>-1250</v>
      </c>
      <c r="U27" s="16">
        <f t="shared" si="41"/>
        <v>-25</v>
      </c>
      <c r="V27" s="50" t="str">
        <f t="shared" si="26"/>
        <v>F</v>
      </c>
      <c r="W27" s="49">
        <v>5000</v>
      </c>
      <c r="X27" s="3">
        <v>3750</v>
      </c>
      <c r="Y27" s="3">
        <f t="shared" si="42"/>
        <v>-1250</v>
      </c>
      <c r="Z27" s="16">
        <f t="shared" si="43"/>
        <v>-25</v>
      </c>
      <c r="AA27" s="50" t="str">
        <f t="shared" si="27"/>
        <v>F</v>
      </c>
    </row>
    <row r="28" spans="1:27" ht="15.75" thickBot="1" x14ac:dyDescent="0.3">
      <c r="A28" s="11" t="s">
        <v>28</v>
      </c>
      <c r="B28" s="37"/>
      <c r="C28" s="48"/>
      <c r="D28" s="2"/>
      <c r="E28" s="3"/>
      <c r="F28" s="16"/>
      <c r="G28" s="50" t="str">
        <f t="shared" si="23"/>
        <v>F</v>
      </c>
      <c r="H28" s="48"/>
      <c r="I28" s="2"/>
      <c r="J28" s="3"/>
      <c r="K28" s="16"/>
      <c r="L28" s="50" t="str">
        <f t="shared" si="24"/>
        <v>F</v>
      </c>
      <c r="M28" s="48"/>
      <c r="N28" s="2"/>
      <c r="O28" s="3"/>
      <c r="P28" s="16"/>
      <c r="Q28" s="50" t="str">
        <f t="shared" si="25"/>
        <v>F</v>
      </c>
      <c r="R28" s="48"/>
      <c r="S28" s="2"/>
      <c r="T28" s="3"/>
      <c r="U28" s="16"/>
      <c r="V28" s="50" t="str">
        <f t="shared" si="26"/>
        <v>F</v>
      </c>
      <c r="W28" s="48"/>
      <c r="X28" s="2"/>
      <c r="Y28" s="3"/>
      <c r="Z28" s="16"/>
      <c r="AA28" s="50" t="str">
        <f t="shared" si="27"/>
        <v>F</v>
      </c>
    </row>
    <row r="29" spans="1:27" ht="15.75" thickBot="1" x14ac:dyDescent="0.3">
      <c r="A29" s="17" t="s">
        <v>29</v>
      </c>
      <c r="B29" s="35"/>
      <c r="C29" s="49">
        <v>40000</v>
      </c>
      <c r="D29" s="3">
        <v>45000</v>
      </c>
      <c r="E29" s="3">
        <f t="shared" si="0"/>
        <v>5000</v>
      </c>
      <c r="F29" s="16">
        <f t="shared" si="1"/>
        <v>12.5</v>
      </c>
      <c r="G29" s="50" t="str">
        <f t="shared" si="23"/>
        <v>U</v>
      </c>
      <c r="H29" s="49">
        <v>10000</v>
      </c>
      <c r="I29" s="3">
        <v>11250</v>
      </c>
      <c r="J29" s="3">
        <f t="shared" ref="J29:J38" si="44">I29-H29</f>
        <v>1250</v>
      </c>
      <c r="K29" s="16">
        <f t="shared" ref="K29:K38" si="45">J29/H29*100</f>
        <v>12.5</v>
      </c>
      <c r="L29" s="50" t="str">
        <f t="shared" si="24"/>
        <v>U</v>
      </c>
      <c r="M29" s="49">
        <v>10000</v>
      </c>
      <c r="N29" s="3">
        <v>11250</v>
      </c>
      <c r="O29" s="3">
        <f t="shared" ref="O29:O38" si="46">N29-M29</f>
        <v>1250</v>
      </c>
      <c r="P29" s="16">
        <f t="shared" ref="P29:P38" si="47">O29/M29*100</f>
        <v>12.5</v>
      </c>
      <c r="Q29" s="50" t="str">
        <f t="shared" si="25"/>
        <v>U</v>
      </c>
      <c r="R29" s="49">
        <v>10000</v>
      </c>
      <c r="S29" s="3">
        <v>11250</v>
      </c>
      <c r="T29" s="3">
        <f t="shared" ref="T29:T38" si="48">S29-R29</f>
        <v>1250</v>
      </c>
      <c r="U29" s="16">
        <f t="shared" ref="U29:U38" si="49">T29/R29*100</f>
        <v>12.5</v>
      </c>
      <c r="V29" s="50" t="str">
        <f t="shared" si="26"/>
        <v>U</v>
      </c>
      <c r="W29" s="49">
        <v>10000</v>
      </c>
      <c r="X29" s="3">
        <v>11250</v>
      </c>
      <c r="Y29" s="3">
        <f t="shared" ref="Y29:Y38" si="50">X29-W29</f>
        <v>1250</v>
      </c>
      <c r="Z29" s="16">
        <f t="shared" ref="Z29:Z38" si="51">Y29/W29*100</f>
        <v>12.5</v>
      </c>
      <c r="AA29" s="50" t="str">
        <f t="shared" si="27"/>
        <v>U</v>
      </c>
    </row>
    <row r="30" spans="1:27" ht="15.75" thickBot="1" x14ac:dyDescent="0.3">
      <c r="A30" s="17" t="s">
        <v>30</v>
      </c>
      <c r="B30" s="35"/>
      <c r="C30" s="49">
        <v>100000</v>
      </c>
      <c r="D30" s="3">
        <v>100000</v>
      </c>
      <c r="E30" s="3">
        <f t="shared" si="0"/>
        <v>0</v>
      </c>
      <c r="F30" s="16">
        <f t="shared" si="1"/>
        <v>0</v>
      </c>
      <c r="G30" s="50" t="str">
        <f t="shared" si="23"/>
        <v>F</v>
      </c>
      <c r="H30" s="49">
        <v>25000</v>
      </c>
      <c r="I30" s="3">
        <v>25000</v>
      </c>
      <c r="J30" s="3">
        <f t="shared" si="44"/>
        <v>0</v>
      </c>
      <c r="K30" s="16">
        <f t="shared" si="45"/>
        <v>0</v>
      </c>
      <c r="L30" s="50" t="str">
        <f t="shared" si="24"/>
        <v>F</v>
      </c>
      <c r="M30" s="49">
        <v>25000</v>
      </c>
      <c r="N30" s="3">
        <v>25000</v>
      </c>
      <c r="O30" s="3">
        <f t="shared" si="46"/>
        <v>0</v>
      </c>
      <c r="P30" s="16">
        <f t="shared" si="47"/>
        <v>0</v>
      </c>
      <c r="Q30" s="50" t="str">
        <f t="shared" si="25"/>
        <v>F</v>
      </c>
      <c r="R30" s="49">
        <v>25000</v>
      </c>
      <c r="S30" s="3">
        <v>25000</v>
      </c>
      <c r="T30" s="3">
        <f t="shared" si="48"/>
        <v>0</v>
      </c>
      <c r="U30" s="16">
        <f t="shared" si="49"/>
        <v>0</v>
      </c>
      <c r="V30" s="50" t="str">
        <f t="shared" si="26"/>
        <v>F</v>
      </c>
      <c r="W30" s="49">
        <v>25000</v>
      </c>
      <c r="X30" s="3">
        <v>25000</v>
      </c>
      <c r="Y30" s="3">
        <f t="shared" si="50"/>
        <v>0</v>
      </c>
      <c r="Z30" s="16">
        <f t="shared" si="51"/>
        <v>0</v>
      </c>
      <c r="AA30" s="50" t="str">
        <f t="shared" si="27"/>
        <v>F</v>
      </c>
    </row>
    <row r="31" spans="1:27" ht="15.75" thickBot="1" x14ac:dyDescent="0.3">
      <c r="A31" s="17" t="s">
        <v>31</v>
      </c>
      <c r="B31" s="35"/>
      <c r="C31" s="49">
        <v>100000</v>
      </c>
      <c r="D31" s="3">
        <v>100000</v>
      </c>
      <c r="E31" s="3">
        <f t="shared" si="0"/>
        <v>0</v>
      </c>
      <c r="F31" s="16">
        <f t="shared" si="1"/>
        <v>0</v>
      </c>
      <c r="G31" s="50" t="str">
        <f t="shared" si="23"/>
        <v>F</v>
      </c>
      <c r="H31" s="49">
        <v>25000</v>
      </c>
      <c r="I31" s="3">
        <v>25000</v>
      </c>
      <c r="J31" s="3">
        <f t="shared" si="44"/>
        <v>0</v>
      </c>
      <c r="K31" s="16">
        <f t="shared" si="45"/>
        <v>0</v>
      </c>
      <c r="L31" s="50" t="str">
        <f t="shared" si="24"/>
        <v>F</v>
      </c>
      <c r="M31" s="49">
        <v>25000</v>
      </c>
      <c r="N31" s="3">
        <v>25000</v>
      </c>
      <c r="O31" s="3">
        <f t="shared" si="46"/>
        <v>0</v>
      </c>
      <c r="P31" s="16">
        <f t="shared" si="47"/>
        <v>0</v>
      </c>
      <c r="Q31" s="50" t="str">
        <f t="shared" si="25"/>
        <v>F</v>
      </c>
      <c r="R31" s="49">
        <v>25000</v>
      </c>
      <c r="S31" s="3">
        <v>25000</v>
      </c>
      <c r="T31" s="3">
        <f t="shared" si="48"/>
        <v>0</v>
      </c>
      <c r="U31" s="16">
        <f t="shared" si="49"/>
        <v>0</v>
      </c>
      <c r="V31" s="50" t="str">
        <f t="shared" si="26"/>
        <v>F</v>
      </c>
      <c r="W31" s="49">
        <v>25000</v>
      </c>
      <c r="X31" s="3">
        <v>25000</v>
      </c>
      <c r="Y31" s="3">
        <f t="shared" si="50"/>
        <v>0</v>
      </c>
      <c r="Z31" s="16">
        <f t="shared" si="51"/>
        <v>0</v>
      </c>
      <c r="AA31" s="50" t="str">
        <f t="shared" si="27"/>
        <v>F</v>
      </c>
    </row>
    <row r="32" spans="1:27" ht="15.75" thickBot="1" x14ac:dyDescent="0.3">
      <c r="A32" s="17" t="s">
        <v>32</v>
      </c>
      <c r="B32" s="35"/>
      <c r="C32" s="49">
        <v>200000</v>
      </c>
      <c r="D32" s="3">
        <v>200000</v>
      </c>
      <c r="E32" s="3">
        <f t="shared" si="0"/>
        <v>0</v>
      </c>
      <c r="F32" s="16">
        <f t="shared" si="1"/>
        <v>0</v>
      </c>
      <c r="G32" s="50" t="str">
        <f t="shared" si="23"/>
        <v>F</v>
      </c>
      <c r="H32" s="49">
        <v>50000</v>
      </c>
      <c r="I32" s="3">
        <v>50000</v>
      </c>
      <c r="J32" s="3">
        <f t="shared" si="44"/>
        <v>0</v>
      </c>
      <c r="K32" s="16">
        <f t="shared" si="45"/>
        <v>0</v>
      </c>
      <c r="L32" s="50" t="str">
        <f t="shared" si="24"/>
        <v>F</v>
      </c>
      <c r="M32" s="49">
        <v>50000</v>
      </c>
      <c r="N32" s="3">
        <v>50000</v>
      </c>
      <c r="O32" s="3">
        <f t="shared" si="46"/>
        <v>0</v>
      </c>
      <c r="P32" s="16">
        <f t="shared" si="47"/>
        <v>0</v>
      </c>
      <c r="Q32" s="50" t="str">
        <f t="shared" si="25"/>
        <v>F</v>
      </c>
      <c r="R32" s="49">
        <v>50000</v>
      </c>
      <c r="S32" s="3">
        <v>50000</v>
      </c>
      <c r="T32" s="3">
        <f t="shared" si="48"/>
        <v>0</v>
      </c>
      <c r="U32" s="16">
        <f t="shared" si="49"/>
        <v>0</v>
      </c>
      <c r="V32" s="50" t="str">
        <f t="shared" si="26"/>
        <v>F</v>
      </c>
      <c r="W32" s="49">
        <v>50000</v>
      </c>
      <c r="X32" s="3">
        <v>50000</v>
      </c>
      <c r="Y32" s="3">
        <f t="shared" si="50"/>
        <v>0</v>
      </c>
      <c r="Z32" s="16">
        <f t="shared" si="51"/>
        <v>0</v>
      </c>
      <c r="AA32" s="50" t="str">
        <f t="shared" si="27"/>
        <v>F</v>
      </c>
    </row>
    <row r="33" spans="1:27" ht="15.75" thickBot="1" x14ac:dyDescent="0.3">
      <c r="A33" s="17" t="s">
        <v>33</v>
      </c>
      <c r="B33" s="35"/>
      <c r="C33" s="49">
        <v>30000</v>
      </c>
      <c r="D33" s="3">
        <v>25000</v>
      </c>
      <c r="E33" s="3">
        <f t="shared" si="0"/>
        <v>-5000</v>
      </c>
      <c r="F33" s="16">
        <f t="shared" si="1"/>
        <v>-16.666666666666664</v>
      </c>
      <c r="G33" s="50" t="str">
        <f t="shared" si="23"/>
        <v>F</v>
      </c>
      <c r="H33" s="49">
        <v>7500</v>
      </c>
      <c r="I33" s="3">
        <v>6250</v>
      </c>
      <c r="J33" s="3">
        <f t="shared" si="44"/>
        <v>-1250</v>
      </c>
      <c r="K33" s="16">
        <f t="shared" si="45"/>
        <v>-16.666666666666664</v>
      </c>
      <c r="L33" s="50" t="str">
        <f t="shared" si="24"/>
        <v>F</v>
      </c>
      <c r="M33" s="49">
        <v>7500</v>
      </c>
      <c r="N33" s="3">
        <v>6250</v>
      </c>
      <c r="O33" s="3">
        <f t="shared" si="46"/>
        <v>-1250</v>
      </c>
      <c r="P33" s="16">
        <f t="shared" si="47"/>
        <v>-16.666666666666664</v>
      </c>
      <c r="Q33" s="50" t="str">
        <f t="shared" si="25"/>
        <v>F</v>
      </c>
      <c r="R33" s="49">
        <v>7500</v>
      </c>
      <c r="S33" s="3">
        <v>6250</v>
      </c>
      <c r="T33" s="3">
        <f t="shared" si="48"/>
        <v>-1250</v>
      </c>
      <c r="U33" s="16">
        <f t="shared" si="49"/>
        <v>-16.666666666666664</v>
      </c>
      <c r="V33" s="50" t="str">
        <f t="shared" si="26"/>
        <v>F</v>
      </c>
      <c r="W33" s="49">
        <v>7500</v>
      </c>
      <c r="X33" s="3">
        <v>6250</v>
      </c>
      <c r="Y33" s="3">
        <f t="shared" si="50"/>
        <v>-1250</v>
      </c>
      <c r="Z33" s="16">
        <f t="shared" si="51"/>
        <v>-16.666666666666664</v>
      </c>
      <c r="AA33" s="50" t="str">
        <f t="shared" si="27"/>
        <v>F</v>
      </c>
    </row>
    <row r="34" spans="1:27" ht="15.75" thickBot="1" x14ac:dyDescent="0.3">
      <c r="A34" s="18" t="s">
        <v>34</v>
      </c>
      <c r="B34" s="38"/>
      <c r="C34" s="52">
        <v>50000</v>
      </c>
      <c r="D34" s="5">
        <v>60000</v>
      </c>
      <c r="E34" s="5">
        <f t="shared" si="0"/>
        <v>10000</v>
      </c>
      <c r="F34" s="19">
        <f t="shared" si="1"/>
        <v>20</v>
      </c>
      <c r="G34" s="50" t="str">
        <f t="shared" si="23"/>
        <v>U</v>
      </c>
      <c r="H34" s="52">
        <v>12500</v>
      </c>
      <c r="I34" s="5">
        <v>15000</v>
      </c>
      <c r="J34" s="5">
        <f t="shared" si="44"/>
        <v>2500</v>
      </c>
      <c r="K34" s="19">
        <f t="shared" si="45"/>
        <v>20</v>
      </c>
      <c r="L34" s="50" t="str">
        <f t="shared" si="24"/>
        <v>U</v>
      </c>
      <c r="M34" s="52">
        <v>12500</v>
      </c>
      <c r="N34" s="5">
        <v>15000</v>
      </c>
      <c r="O34" s="5">
        <f t="shared" si="46"/>
        <v>2500</v>
      </c>
      <c r="P34" s="19">
        <f t="shared" si="47"/>
        <v>20</v>
      </c>
      <c r="Q34" s="50" t="str">
        <f t="shared" si="25"/>
        <v>U</v>
      </c>
      <c r="R34" s="52">
        <v>12500</v>
      </c>
      <c r="S34" s="5">
        <v>15000</v>
      </c>
      <c r="T34" s="5">
        <f t="shared" si="48"/>
        <v>2500</v>
      </c>
      <c r="U34" s="19">
        <f t="shared" si="49"/>
        <v>20</v>
      </c>
      <c r="V34" s="50" t="str">
        <f t="shared" si="26"/>
        <v>U</v>
      </c>
      <c r="W34" s="52">
        <v>12500</v>
      </c>
      <c r="X34" s="5">
        <v>15000</v>
      </c>
      <c r="Y34" s="5">
        <f t="shared" si="50"/>
        <v>2500</v>
      </c>
      <c r="Z34" s="19">
        <f t="shared" si="51"/>
        <v>20</v>
      </c>
      <c r="AA34" s="50" t="str">
        <f t="shared" si="27"/>
        <v>U</v>
      </c>
    </row>
    <row r="35" spans="1:27" ht="16.5" thickTop="1" thickBot="1" x14ac:dyDescent="0.3">
      <c r="A35" s="12" t="s">
        <v>35</v>
      </c>
      <c r="B35" s="39"/>
      <c r="C35" s="52">
        <v>1401500</v>
      </c>
      <c r="D35" s="22">
        <f>SUM(D13:D34)</f>
        <v>1378500</v>
      </c>
      <c r="E35" s="22">
        <f t="shared" si="0"/>
        <v>-23000</v>
      </c>
      <c r="F35" s="23">
        <f t="shared" si="1"/>
        <v>-1.641098822689975</v>
      </c>
      <c r="G35" s="53" t="s">
        <v>46</v>
      </c>
      <c r="H35" s="59">
        <v>360375</v>
      </c>
      <c r="I35" s="22">
        <f>SUM(I13:I34)</f>
        <v>369375</v>
      </c>
      <c r="J35" s="22">
        <f t="shared" si="44"/>
        <v>9000</v>
      </c>
      <c r="K35" s="23">
        <f t="shared" si="45"/>
        <v>2.497398543184183</v>
      </c>
      <c r="L35" s="53" t="s">
        <v>47</v>
      </c>
      <c r="M35" s="52">
        <v>360375</v>
      </c>
      <c r="N35" s="22">
        <f>SUM(N13:N34)</f>
        <v>336375</v>
      </c>
      <c r="O35" s="22">
        <f t="shared" si="46"/>
        <v>-24000</v>
      </c>
      <c r="P35" s="23">
        <f t="shared" si="47"/>
        <v>-6.6597294484911558</v>
      </c>
      <c r="Q35" s="53" t="s">
        <v>46</v>
      </c>
      <c r="R35" s="52">
        <v>340375</v>
      </c>
      <c r="S35" s="22">
        <f>SUM(S13:S34)</f>
        <v>332875</v>
      </c>
      <c r="T35" s="22">
        <f t="shared" si="48"/>
        <v>-7500</v>
      </c>
      <c r="U35" s="23">
        <f t="shared" si="49"/>
        <v>-2.2034520749173705</v>
      </c>
      <c r="V35" s="53" t="s">
        <v>46</v>
      </c>
      <c r="W35" s="52">
        <v>340375</v>
      </c>
      <c r="X35" s="22">
        <f>SUM(X13:X34)</f>
        <v>339875</v>
      </c>
      <c r="Y35" s="22">
        <f t="shared" si="50"/>
        <v>-500</v>
      </c>
      <c r="Z35" s="23">
        <f t="shared" si="51"/>
        <v>-0.14689680499449137</v>
      </c>
      <c r="AA35" s="53" t="s">
        <v>46</v>
      </c>
    </row>
    <row r="36" spans="1:27" ht="24" customHeight="1" thickTop="1" thickBot="1" x14ac:dyDescent="0.3">
      <c r="A36" s="13" t="s">
        <v>36</v>
      </c>
      <c r="B36" s="40"/>
      <c r="C36" s="54">
        <v>1007668</v>
      </c>
      <c r="D36" s="21">
        <f>(D10-D35)</f>
        <v>1427500</v>
      </c>
      <c r="E36" s="5">
        <f t="shared" si="0"/>
        <v>419832</v>
      </c>
      <c r="F36" s="19">
        <f t="shared" si="1"/>
        <v>41.663722575292653</v>
      </c>
      <c r="G36" s="55" t="s">
        <v>46</v>
      </c>
      <c r="H36" s="28">
        <v>178792</v>
      </c>
      <c r="I36" s="21">
        <f>(I10-I35)</f>
        <v>153791</v>
      </c>
      <c r="J36" s="5">
        <f t="shared" si="44"/>
        <v>-25001</v>
      </c>
      <c r="K36" s="19">
        <f t="shared" si="45"/>
        <v>-13.983287842856504</v>
      </c>
      <c r="L36" s="55" t="str">
        <f t="shared" si="11"/>
        <v>U</v>
      </c>
      <c r="M36" s="54">
        <v>431292</v>
      </c>
      <c r="N36" s="21">
        <f>(N10-N35)</f>
        <v>900125</v>
      </c>
      <c r="O36" s="5">
        <f t="shared" si="46"/>
        <v>468833</v>
      </c>
      <c r="P36" s="19">
        <f t="shared" si="47"/>
        <v>108.70431169602033</v>
      </c>
      <c r="Q36" s="55" t="str">
        <f t="shared" si="12"/>
        <v>F</v>
      </c>
      <c r="R36" s="54">
        <v>198792</v>
      </c>
      <c r="S36" s="21">
        <f>(S10-S35)</f>
        <v>190291</v>
      </c>
      <c r="T36" s="5">
        <f t="shared" si="48"/>
        <v>-8501</v>
      </c>
      <c r="U36" s="19">
        <f t="shared" si="49"/>
        <v>-4.2763290273250432</v>
      </c>
      <c r="V36" s="55" t="s">
        <v>47</v>
      </c>
      <c r="W36" s="54">
        <v>198792</v>
      </c>
      <c r="X36" s="21">
        <f>(X10-X35)</f>
        <v>183293</v>
      </c>
      <c r="Y36" s="5">
        <f t="shared" si="50"/>
        <v>-15499</v>
      </c>
      <c r="Z36" s="19">
        <f t="shared" si="51"/>
        <v>-7.7965914121292617</v>
      </c>
      <c r="AA36" s="55" t="s">
        <v>47</v>
      </c>
    </row>
    <row r="37" spans="1:27" ht="24" customHeight="1" thickTop="1" thickBot="1" x14ac:dyDescent="0.3">
      <c r="A37" s="14" t="s">
        <v>37</v>
      </c>
      <c r="B37" s="41"/>
      <c r="C37" s="52">
        <v>251917</v>
      </c>
      <c r="D37" s="24">
        <f>D36*0.25</f>
        <v>356875</v>
      </c>
      <c r="E37" s="25">
        <f t="shared" si="0"/>
        <v>104958</v>
      </c>
      <c r="F37" s="26">
        <f t="shared" si="1"/>
        <v>41.663722575292653</v>
      </c>
      <c r="G37" s="56" t="s">
        <v>48</v>
      </c>
      <c r="H37" s="60">
        <v>44698</v>
      </c>
      <c r="I37" s="24">
        <f>I36*0.25</f>
        <v>38447.75</v>
      </c>
      <c r="J37" s="25">
        <f t="shared" si="44"/>
        <v>-6250.25</v>
      </c>
      <c r="K37" s="26">
        <f t="shared" si="45"/>
        <v>-13.983287842856504</v>
      </c>
      <c r="L37" s="56" t="s">
        <v>48</v>
      </c>
      <c r="M37" s="52">
        <v>107823</v>
      </c>
      <c r="N37" s="24">
        <f>N36*0.25</f>
        <v>225031.25</v>
      </c>
      <c r="O37" s="25">
        <f t="shared" si="46"/>
        <v>117208.25</v>
      </c>
      <c r="P37" s="26">
        <f t="shared" si="47"/>
        <v>108.70431169602033</v>
      </c>
      <c r="Q37" s="56" t="s">
        <v>48</v>
      </c>
      <c r="R37" s="52">
        <v>49698</v>
      </c>
      <c r="S37" s="24">
        <f>S36*0.25</f>
        <v>47572.75</v>
      </c>
      <c r="T37" s="25">
        <f t="shared" si="48"/>
        <v>-2125.25</v>
      </c>
      <c r="U37" s="26">
        <f t="shared" si="49"/>
        <v>-4.2763290273250432</v>
      </c>
      <c r="V37" s="56" t="s">
        <v>48</v>
      </c>
      <c r="W37" s="52">
        <v>49698</v>
      </c>
      <c r="X37" s="24">
        <f>X36*0.25</f>
        <v>45823.25</v>
      </c>
      <c r="Y37" s="25">
        <f t="shared" si="50"/>
        <v>-3874.75</v>
      </c>
      <c r="Z37" s="26">
        <f t="shared" si="51"/>
        <v>-7.7965914121292617</v>
      </c>
      <c r="AA37" s="56" t="s">
        <v>48</v>
      </c>
    </row>
    <row r="38" spans="1:27" ht="16.5" thickTop="1" thickBot="1" x14ac:dyDescent="0.3">
      <c r="A38" s="15" t="s">
        <v>38</v>
      </c>
      <c r="B38" s="42"/>
      <c r="C38" s="57">
        <v>703875</v>
      </c>
      <c r="D38" s="6">
        <f>D36-D37</f>
        <v>1070625</v>
      </c>
      <c r="E38" s="20">
        <f t="shared" si="0"/>
        <v>366750</v>
      </c>
      <c r="F38" s="27">
        <f t="shared" si="1"/>
        <v>52.104421949920088</v>
      </c>
      <c r="G38" s="58" t="s">
        <v>46</v>
      </c>
      <c r="H38" s="57">
        <v>134094</v>
      </c>
      <c r="I38" s="6">
        <f>I36-I37</f>
        <v>115343.25</v>
      </c>
      <c r="J38" s="20">
        <f t="shared" si="44"/>
        <v>-18750.75</v>
      </c>
      <c r="K38" s="27">
        <f t="shared" si="45"/>
        <v>-13.983287842856504</v>
      </c>
      <c r="L38" s="58" t="str">
        <f t="shared" si="11"/>
        <v>U</v>
      </c>
      <c r="M38" s="57">
        <v>323469</v>
      </c>
      <c r="N38" s="6">
        <f>N36-N37</f>
        <v>675093.75</v>
      </c>
      <c r="O38" s="20">
        <f t="shared" si="46"/>
        <v>351624.75</v>
      </c>
      <c r="P38" s="27">
        <f t="shared" si="47"/>
        <v>108.70431169602033</v>
      </c>
      <c r="Q38" s="58" t="str">
        <f t="shared" si="12"/>
        <v>F</v>
      </c>
      <c r="R38" s="57">
        <v>149094</v>
      </c>
      <c r="S38" s="6">
        <f>S36-S37</f>
        <v>142718.25</v>
      </c>
      <c r="T38" s="20">
        <f t="shared" si="48"/>
        <v>-6375.75</v>
      </c>
      <c r="U38" s="27">
        <f t="shared" si="49"/>
        <v>-4.2763290273250432</v>
      </c>
      <c r="V38" s="58" t="str">
        <f t="shared" si="13"/>
        <v>U</v>
      </c>
      <c r="W38" s="57">
        <v>149094</v>
      </c>
      <c r="X38" s="6">
        <f>X36-X37</f>
        <v>137469.75</v>
      </c>
      <c r="Y38" s="20">
        <f t="shared" si="50"/>
        <v>-11624.25</v>
      </c>
      <c r="Z38" s="27">
        <f t="shared" si="51"/>
        <v>-7.7965914121292617</v>
      </c>
      <c r="AA38" s="58" t="s">
        <v>47</v>
      </c>
    </row>
  </sheetData>
  <mergeCells count="43">
    <mergeCell ref="M5:Q5"/>
    <mergeCell ref="R5:V5"/>
    <mergeCell ref="W5:AA5"/>
    <mergeCell ref="A31:B31"/>
    <mergeCell ref="A32:B32"/>
    <mergeCell ref="A33:B33"/>
    <mergeCell ref="A34:B34"/>
    <mergeCell ref="A4:B4"/>
    <mergeCell ref="A30:B30"/>
    <mergeCell ref="A23:B23"/>
    <mergeCell ref="A25:B25"/>
    <mergeCell ref="A26:B26"/>
    <mergeCell ref="A27:B27"/>
    <mergeCell ref="A29:B29"/>
    <mergeCell ref="A21:B21"/>
    <mergeCell ref="A37:B37"/>
    <mergeCell ref="A38:B38"/>
    <mergeCell ref="A6:B6"/>
    <mergeCell ref="A7:B7"/>
    <mergeCell ref="A8:B8"/>
    <mergeCell ref="A9:B9"/>
    <mergeCell ref="A13:B13"/>
    <mergeCell ref="A14:B14"/>
    <mergeCell ref="A15:B15"/>
    <mergeCell ref="A16:B16"/>
    <mergeCell ref="A12:B12"/>
    <mergeCell ref="A22:B22"/>
    <mergeCell ref="A24:B24"/>
    <mergeCell ref="A28:B28"/>
    <mergeCell ref="A35:B35"/>
    <mergeCell ref="A36:B36"/>
    <mergeCell ref="A17:B17"/>
    <mergeCell ref="A18:B18"/>
    <mergeCell ref="A19:B19"/>
    <mergeCell ref="A20:B20"/>
    <mergeCell ref="A3:B3"/>
    <mergeCell ref="A5:B5"/>
    <mergeCell ref="A10:B10"/>
    <mergeCell ref="A11:B11"/>
    <mergeCell ref="A1:AA1"/>
    <mergeCell ref="A2:AA2"/>
    <mergeCell ref="C5:G5"/>
    <mergeCell ref="H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alessia</dc:creator>
  <cp:lastModifiedBy>alessia</cp:lastModifiedBy>
  <dcterms:created xsi:type="dcterms:W3CDTF">2015-02-04T08:41:55Z</dcterms:created>
  <dcterms:modified xsi:type="dcterms:W3CDTF">2015-02-04T11:03:54Z</dcterms:modified>
</cp:coreProperties>
</file>