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<sst xmlns="http://schemas.openxmlformats.org/spreadsheetml/2006/main" count="60" uniqueCount="50">
  <si>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Year</t>
  </si>
  <si>
    <t>NPV</t>
  </si>
  <si>
    <t>Fuel $/gal</t>
  </si>
  <si>
    <t>Factor</t>
  </si>
  <si>
    <t>Purchase</t>
  </si>
  <si>
    <t xml:space="preserve">Discount </t>
  </si>
  <si>
    <t>Discount Rate =</t>
  </si>
  <si>
    <t>Instructions</t>
  </si>
  <si>
    <t xml:space="preserve">Fuel </t>
  </si>
  <si>
    <t>Cost</t>
  </si>
  <si>
    <t>Operating</t>
  </si>
  <si>
    <t>Parameters</t>
  </si>
  <si>
    <t>Maint</t>
  </si>
  <si>
    <t xml:space="preserve">Operating </t>
  </si>
  <si>
    <t>Total Annual</t>
  </si>
  <si>
    <t xml:space="preserve">Purchase </t>
  </si>
  <si>
    <t xml:space="preserve">Net Present Value Cost =  </t>
  </si>
  <si>
    <t>Costs</t>
  </si>
  <si>
    <t>MD-80</t>
  </si>
  <si>
    <t>Block Hours/year =</t>
  </si>
  <si>
    <t xml:space="preserve">Block Hours/year =    </t>
  </si>
  <si>
    <t xml:space="preserve">Number of Seats =    </t>
  </si>
  <si>
    <t xml:space="preserve">Block hour Speed =   </t>
  </si>
  <si>
    <t xml:space="preserve">Purchase Price =   </t>
  </si>
  <si>
    <t xml:space="preserve">Number of Seats =     </t>
  </si>
  <si>
    <t xml:space="preserve">Block Hour Speed =    </t>
  </si>
  <si>
    <t xml:space="preserve">MD-80 NP CASM =  </t>
  </si>
  <si>
    <t xml:space="preserve">Maintenance Cost/Block Hour =    </t>
  </si>
  <si>
    <t xml:space="preserve">Maintenance Cost/Block Hour =      </t>
  </si>
  <si>
    <t>MD-80 capital and direct operating cost</t>
  </si>
  <si>
    <t>MD-80 Operating Costs &amp; Statistics</t>
  </si>
  <si>
    <t xml:space="preserve">1. Enter the discount rate (i) in cell C19 (enter as a decimal, e.g., 0.10).  The yearly discount factor equal to 1/(1+i)^year is automatically computed and entered in column B. </t>
  </si>
  <si>
    <t xml:space="preserve">4. Enter the total maintenance cost per block hour in I21 and 021.  </t>
  </si>
  <si>
    <t>7.  Enter the Purchase Price in I24 and O24</t>
  </si>
  <si>
    <t>2.  Enter the fuel gallons burned per block hour in cells I19 and O19.</t>
  </si>
  <si>
    <t>A-320 Operating Costs &amp; Statistics</t>
  </si>
  <si>
    <t>A-320 capital and direct operating cost</t>
  </si>
  <si>
    <t>6.  Enter the Speed in Miles per Block Hour in I23 and O23.</t>
  </si>
  <si>
    <t xml:space="preserve">A-320 NP CASM =  </t>
  </si>
  <si>
    <t xml:space="preserve">Gallons/Block Hour =   </t>
  </si>
  <si>
    <t>5.  Enter the seating capacity (number of seats per aircraft) in I22 and O22.</t>
  </si>
  <si>
    <t xml:space="preserve">9.  Enter the estimated fuel price for each year in the column C32 through C46.  </t>
  </si>
  <si>
    <t xml:space="preserve">The spreadsheet will automatically compute: 1) The Discount Factor for years 1 through 16, 2) The total fuel cost for years 1 through 15,   </t>
  </si>
  <si>
    <t>3) total maintenance cost for year one, 4) total operating costs for each year, 5) total net present cost per year, 6) total available seat miles (ASM) for the 15 years,</t>
  </si>
  <si>
    <t>7) net present cost per seat mile over the 15 year operating plan.  The maintenance costs for years 2 through 15 must be computed and entered.</t>
  </si>
  <si>
    <t xml:space="preserve">Allegiant Air Fleet Replacement  </t>
  </si>
  <si>
    <t xml:space="preserve">A-320 </t>
  </si>
  <si>
    <t xml:space="preserve">Sale Price in year 16 =   </t>
  </si>
  <si>
    <t xml:space="preserve">3. Enter the Block Hours per year per aircraft in I20 and O20.  </t>
  </si>
  <si>
    <t>8. Enter the Sale Price in year 16 in I25 and O25.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</si>
</sst>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"/>
    <numFmt numFmtId="167" formatCode="#,##0.000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?_);_(@_)"/>
    <numFmt numFmtId="171" formatCode="#,##0.00000"/>
    <numFmt numFmtId="172" formatCode="[$-409]dddd\,\ mmmm\ dd\,\ yyyy"/>
    <numFmt numFmtId="173" formatCode="[$-409]h:mm:ss\ AM/PM"/>
    <numFmt numFmtId="174" formatCode="&quot;$&quot;#,##0.00"/>
    <numFmt numFmtId="175" formatCode="&quot;$&quot;#,##0.000"/>
    <numFmt numFmtId="176" formatCode="&quot;$&quot;#,##0.0"/>
    <numFmt numFmtId="177" formatCode="&quot;$&quot;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3" fontId="19" fillId="33" borderId="15" xfId="29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35" borderId="14" xfId="0" applyNumberFormat="1" applyFill="1" applyBorder="1" applyAlignment="1">
      <alignment horizontal="center"/>
    </xf>
    <xf numFmtId="0" fontId="19" fillId="35" borderId="15" xfId="29" applyFill="1" applyBorder="1" applyAlignment="1">
      <alignment/>
    </xf>
    <xf numFmtId="0" fontId="19" fillId="35" borderId="13" xfId="29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3" fontId="0" fillId="35" borderId="16" xfId="0" applyNumberFormat="1" applyFill="1" applyBorder="1" applyAlignment="1">
      <alignment/>
    </xf>
    <xf numFmtId="0" fontId="19" fillId="35" borderId="15" xfId="29" applyFill="1" applyBorder="1" applyAlignment="1">
      <alignment horizontal="center"/>
    </xf>
    <xf numFmtId="3" fontId="19" fillId="35" borderId="15" xfId="29" applyNumberFormat="1" applyFill="1" applyBorder="1" applyAlignment="1">
      <alignment/>
    </xf>
    <xf numFmtId="3" fontId="19" fillId="35" borderId="13" xfId="29" applyNumberFormat="1" applyFill="1" applyBorder="1" applyAlignment="1">
      <alignment horizontal="center"/>
    </xf>
    <xf numFmtId="37" fontId="18" fillId="0" borderId="13" xfId="29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2" xfId="0" applyNumberFormat="1" applyFill="1" applyBorder="1" applyAlignment="1" applyProtection="1">
      <alignment horizontal="center"/>
      <protection locked="0"/>
    </xf>
    <xf numFmtId="37" fontId="0" fillId="0" borderId="12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171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 horizontal="center"/>
      <protection/>
    </xf>
    <xf numFmtId="171" fontId="0" fillId="0" borderId="10" xfId="0" applyNumberFormat="1" applyFill="1" applyBorder="1" applyAlignment="1" applyProtection="1">
      <alignment horizontal="center"/>
      <protection/>
    </xf>
    <xf numFmtId="177" fontId="0" fillId="0" borderId="11" xfId="42" applyNumberFormat="1" applyFont="1" applyBorder="1" applyAlignment="1">
      <alignment horizontal="center"/>
    </xf>
    <xf numFmtId="37" fontId="18" fillId="0" borderId="11" xfId="42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80" zoomScaleNormal="80" zoomScalePageLayoutView="0" workbookViewId="0" topLeftCell="A1">
      <selection activeCell="R16" sqref="R16"/>
    </sheetView>
  </sheetViews>
  <sheetFormatPr defaultColWidth="9.140625" defaultRowHeight="15"/>
  <cols>
    <col min="1" max="1" width="6.8515625" style="0" customWidth="1"/>
    <col min="2" max="2" width="9.7109375" style="0" customWidth="1"/>
    <col min="3" max="3" width="10.140625" style="0" bestFit="1" customWidth="1"/>
    <col min="4" max="4" width="3.00390625" style="0" customWidth="1"/>
    <col min="5" max="5" width="12.28125" style="0" bestFit="1" customWidth="1"/>
    <col min="6" max="6" width="11.28125" style="0" customWidth="1"/>
    <col min="7" max="7" width="9.8515625" style="0" customWidth="1"/>
    <col min="8" max="8" width="11.140625" style="0" bestFit="1" customWidth="1"/>
    <col min="9" max="9" width="13.28125" style="0" bestFit="1" customWidth="1"/>
    <col min="10" max="10" width="3.421875" style="0" customWidth="1"/>
    <col min="11" max="11" width="13.421875" style="0" bestFit="1" customWidth="1"/>
    <col min="12" max="12" width="11.57421875" style="0" customWidth="1"/>
    <col min="13" max="13" width="11.7109375" style="0" bestFit="1" customWidth="1"/>
    <col min="14" max="14" width="11.140625" style="0" bestFit="1" customWidth="1"/>
    <col min="15" max="15" width="14.28125" style="0" bestFit="1" customWidth="1"/>
  </cols>
  <sheetData>
    <row r="1" spans="1:14" ht="1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>
      <c r="A2" s="56" t="s">
        <v>7</v>
      </c>
      <c r="B2" s="5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>
      <c r="A4" s="35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>
      <c r="A5" s="35" t="s">
        <v>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ht="15">
      <c r="A6" t="s">
        <v>32</v>
      </c>
    </row>
    <row r="7" spans="1:15" ht="15">
      <c r="A7" s="55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5">
      <c r="A8" t="s">
        <v>37</v>
      </c>
    </row>
    <row r="9" spans="1:15" ht="15">
      <c r="A9" s="55" t="s">
        <v>33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">
      <c r="A10" s="55" t="s">
        <v>49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ht="15">
      <c r="A11" t="s">
        <v>41</v>
      </c>
    </row>
    <row r="12" ht="15">
      <c r="A12" t="s">
        <v>42</v>
      </c>
    </row>
    <row r="13" ht="15">
      <c r="A13" t="s">
        <v>43</v>
      </c>
    </row>
    <row r="14" ht="15">
      <c r="A14" t="s">
        <v>44</v>
      </c>
    </row>
    <row r="16" spans="6:14" ht="15">
      <c r="F16" s="8"/>
      <c r="N16" s="8"/>
    </row>
    <row r="17" spans="1:15" ht="15.75" thickBot="1">
      <c r="A17" s="56" t="s">
        <v>11</v>
      </c>
      <c r="B17" s="56"/>
      <c r="C17" s="56"/>
      <c r="D17" s="4"/>
      <c r="E17" s="54" t="s">
        <v>30</v>
      </c>
      <c r="F17" s="54"/>
      <c r="G17" s="54"/>
      <c r="H17" s="54"/>
      <c r="I17" s="54"/>
      <c r="J17" s="4"/>
      <c r="K17" s="54" t="s">
        <v>35</v>
      </c>
      <c r="L17" s="54"/>
      <c r="M17" s="54"/>
      <c r="N17" s="54"/>
      <c r="O17" s="54"/>
    </row>
    <row r="18" spans="1:15" ht="15.75" thickBot="1">
      <c r="A18" s="52" t="s">
        <v>6</v>
      </c>
      <c r="B18" s="57"/>
      <c r="C18" s="5"/>
      <c r="F18" s="50" t="s">
        <v>39</v>
      </c>
      <c r="G18" s="50"/>
      <c r="H18" s="49"/>
      <c r="I18" s="6"/>
      <c r="J18" s="7"/>
      <c r="K18" s="7"/>
      <c r="L18" s="17"/>
      <c r="M18" s="52" t="s">
        <v>39</v>
      </c>
      <c r="N18" s="53"/>
      <c r="O18" s="6"/>
    </row>
    <row r="19" spans="6:15" ht="15">
      <c r="F19" s="50" t="s">
        <v>20</v>
      </c>
      <c r="G19" s="50"/>
      <c r="H19" s="49"/>
      <c r="I19" s="6"/>
      <c r="M19" s="52" t="s">
        <v>19</v>
      </c>
      <c r="N19" s="52"/>
      <c r="O19" s="6"/>
    </row>
    <row r="20" spans="1:15" ht="15">
      <c r="A20" s="53"/>
      <c r="B20" s="53"/>
      <c r="C20" s="22"/>
      <c r="D20" s="12"/>
      <c r="E20" s="19"/>
      <c r="F20" s="49" t="s">
        <v>27</v>
      </c>
      <c r="G20" s="49"/>
      <c r="H20" s="49"/>
      <c r="I20" s="6"/>
      <c r="J20" s="2"/>
      <c r="K20" s="19"/>
      <c r="L20" s="49" t="s">
        <v>28</v>
      </c>
      <c r="M20" s="49"/>
      <c r="N20" s="49"/>
      <c r="O20" s="6"/>
    </row>
    <row r="21" spans="6:15" ht="15">
      <c r="F21" s="49" t="s">
        <v>21</v>
      </c>
      <c r="G21" s="49"/>
      <c r="H21" s="49"/>
      <c r="I21" s="6"/>
      <c r="L21" s="49" t="s">
        <v>24</v>
      </c>
      <c r="M21" s="49"/>
      <c r="N21" s="51"/>
      <c r="O21" s="6"/>
    </row>
    <row r="22" spans="6:15" ht="15">
      <c r="F22" s="49" t="s">
        <v>22</v>
      </c>
      <c r="G22" s="49"/>
      <c r="H22" s="49"/>
      <c r="I22" s="6"/>
      <c r="L22" s="49" t="s">
        <v>25</v>
      </c>
      <c r="M22" s="49"/>
      <c r="N22" s="51"/>
      <c r="O22" s="6"/>
    </row>
    <row r="23" spans="6:15" ht="15">
      <c r="F23" s="50" t="s">
        <v>23</v>
      </c>
      <c r="G23" s="50"/>
      <c r="H23" s="50"/>
      <c r="I23" s="47"/>
      <c r="L23" s="50" t="s">
        <v>23</v>
      </c>
      <c r="M23" s="50"/>
      <c r="N23" s="50"/>
      <c r="O23" s="47"/>
    </row>
    <row r="24" spans="5:15" ht="15">
      <c r="E24" s="24"/>
      <c r="F24" s="50" t="s">
        <v>47</v>
      </c>
      <c r="G24" s="50"/>
      <c r="H24" s="51"/>
      <c r="I24" s="47"/>
      <c r="L24" s="50" t="s">
        <v>47</v>
      </c>
      <c r="M24" s="50"/>
      <c r="N24" s="51"/>
      <c r="O24" s="47"/>
    </row>
    <row r="25" spans="7:15" ht="15">
      <c r="G25" s="22"/>
      <c r="H25" s="22"/>
      <c r="I25" s="22"/>
      <c r="L25" s="20"/>
      <c r="M25" s="22"/>
      <c r="N25" s="22"/>
      <c r="O25" s="22"/>
    </row>
    <row r="26" spans="4:18" ht="15">
      <c r="D26" s="4"/>
      <c r="E26" s="56" t="s">
        <v>29</v>
      </c>
      <c r="F26" s="56"/>
      <c r="G26" s="56"/>
      <c r="H26" s="56"/>
      <c r="I26" s="56"/>
      <c r="J26" s="4"/>
      <c r="K26" s="56" t="s">
        <v>36</v>
      </c>
      <c r="L26" s="56"/>
      <c r="M26" s="56"/>
      <c r="N26" s="56"/>
      <c r="O26" s="56"/>
      <c r="P26" s="1"/>
      <c r="R26" s="20"/>
    </row>
    <row r="27" spans="1:16" ht="15">
      <c r="A27" s="1" t="s">
        <v>0</v>
      </c>
      <c r="B27" s="1" t="s">
        <v>5</v>
      </c>
      <c r="C27" s="1" t="s">
        <v>2</v>
      </c>
      <c r="E27" s="21" t="s">
        <v>18</v>
      </c>
      <c r="F27" s="2" t="s">
        <v>8</v>
      </c>
      <c r="G27" s="19" t="s">
        <v>12</v>
      </c>
      <c r="H27" s="19" t="s">
        <v>14</v>
      </c>
      <c r="I27" s="1" t="s">
        <v>1</v>
      </c>
      <c r="K27" s="16" t="s">
        <v>46</v>
      </c>
      <c r="L27" s="2" t="s">
        <v>8</v>
      </c>
      <c r="M27" s="19" t="s">
        <v>12</v>
      </c>
      <c r="N27" s="19" t="s">
        <v>14</v>
      </c>
      <c r="O27" s="2" t="s">
        <v>1</v>
      </c>
      <c r="P27" s="1"/>
    </row>
    <row r="28" spans="1:16" ht="15">
      <c r="A28" s="1"/>
      <c r="B28" s="1" t="s">
        <v>3</v>
      </c>
      <c r="C28" s="1"/>
      <c r="E28" s="16" t="s">
        <v>15</v>
      </c>
      <c r="F28" s="2" t="s">
        <v>9</v>
      </c>
      <c r="G28" s="19" t="s">
        <v>17</v>
      </c>
      <c r="H28" t="s">
        <v>13</v>
      </c>
      <c r="I28" s="1"/>
      <c r="K28" s="1" t="s">
        <v>4</v>
      </c>
      <c r="L28" s="2" t="s">
        <v>9</v>
      </c>
      <c r="M28" s="19" t="s">
        <v>17</v>
      </c>
      <c r="N28" s="15" t="s">
        <v>10</v>
      </c>
      <c r="O28" s="1"/>
      <c r="P28" s="1"/>
    </row>
    <row r="29" spans="5:15" ht="15.75" thickBot="1">
      <c r="E29" s="16"/>
      <c r="F29" s="1"/>
      <c r="H29" s="1"/>
      <c r="I29" s="1"/>
      <c r="K29" s="16"/>
      <c r="L29" s="1"/>
      <c r="M29" s="1"/>
      <c r="N29" s="1"/>
      <c r="O29" s="1"/>
    </row>
    <row r="30" spans="1:15" ht="15.75" thickBot="1">
      <c r="A30" s="9">
        <v>0</v>
      </c>
      <c r="B30" s="38">
        <f aca="true" t="shared" si="0" ref="B30:B46">1/((1+$C$18)^A30)</f>
        <v>1</v>
      </c>
      <c r="C30" s="26"/>
      <c r="E30" s="36">
        <f>I23</f>
        <v>0</v>
      </c>
      <c r="F30" s="27"/>
      <c r="G30" s="14"/>
      <c r="H30" s="18"/>
      <c r="I30" s="41">
        <f>E30</f>
        <v>0</v>
      </c>
      <c r="K30" s="37">
        <f>O23</f>
        <v>0</v>
      </c>
      <c r="L30" s="30"/>
      <c r="M30" s="31"/>
      <c r="N30" s="32"/>
      <c r="O30" s="40">
        <f>K30</f>
        <v>0</v>
      </c>
    </row>
    <row r="31" spans="1:15" ht="15.75" thickBot="1">
      <c r="A31" s="10">
        <v>1</v>
      </c>
      <c r="B31" s="39">
        <f t="shared" si="0"/>
        <v>1</v>
      </c>
      <c r="C31" s="13"/>
      <c r="E31" s="28"/>
      <c r="F31" s="40">
        <f aca="true" t="shared" si="1" ref="F31:F45">$I$18*$I$19*C31</f>
        <v>0</v>
      </c>
      <c r="G31" s="40">
        <f>$I$20*$I$19</f>
        <v>0</v>
      </c>
      <c r="H31" s="40">
        <f>F31+G31</f>
        <v>0</v>
      </c>
      <c r="I31" s="40">
        <f>H31*B31</f>
        <v>0</v>
      </c>
      <c r="K31" s="33"/>
      <c r="L31" s="40">
        <f aca="true" t="shared" si="2" ref="L31:L45">$O$18*$O$19*C31</f>
        <v>0</v>
      </c>
      <c r="M31" s="40">
        <f>$O$20*$O$19</f>
        <v>0</v>
      </c>
      <c r="N31" s="40">
        <f>L31+M31</f>
        <v>0</v>
      </c>
      <c r="O31" s="40">
        <f>N31*B31</f>
        <v>0</v>
      </c>
    </row>
    <row r="32" spans="1:15" ht="15.75" thickBot="1">
      <c r="A32" s="10">
        <v>2</v>
      </c>
      <c r="B32" s="39">
        <f t="shared" si="0"/>
        <v>1</v>
      </c>
      <c r="C32" s="13"/>
      <c r="E32" s="28"/>
      <c r="F32" s="40">
        <f t="shared" si="1"/>
        <v>0</v>
      </c>
      <c r="G32" s="6"/>
      <c r="H32" s="40">
        <f aca="true" t="shared" si="3" ref="H32:H39">F32+G32</f>
        <v>0</v>
      </c>
      <c r="I32" s="40">
        <f aca="true" t="shared" si="4" ref="I32:I39">H32*B32</f>
        <v>0</v>
      </c>
      <c r="K32" s="33"/>
      <c r="L32" s="40">
        <f t="shared" si="2"/>
        <v>0</v>
      </c>
      <c r="M32" s="6"/>
      <c r="N32" s="40">
        <f aca="true" t="shared" si="5" ref="N32:N39">L32+M32</f>
        <v>0</v>
      </c>
      <c r="O32" s="40">
        <f aca="true" t="shared" si="6" ref="O32:O39">N32*B32</f>
        <v>0</v>
      </c>
    </row>
    <row r="33" spans="1:15" ht="15.75" thickBot="1">
      <c r="A33" s="10">
        <v>3</v>
      </c>
      <c r="B33" s="39">
        <f t="shared" si="0"/>
        <v>1</v>
      </c>
      <c r="C33" s="13"/>
      <c r="E33" s="28"/>
      <c r="F33" s="40">
        <f t="shared" si="1"/>
        <v>0</v>
      </c>
      <c r="G33" s="6"/>
      <c r="H33" s="40">
        <f t="shared" si="3"/>
        <v>0</v>
      </c>
      <c r="I33" s="40">
        <f t="shared" si="4"/>
        <v>0</v>
      </c>
      <c r="K33" s="33"/>
      <c r="L33" s="40">
        <f t="shared" si="2"/>
        <v>0</v>
      </c>
      <c r="M33" s="6"/>
      <c r="N33" s="40">
        <f t="shared" si="5"/>
        <v>0</v>
      </c>
      <c r="O33" s="40">
        <f t="shared" si="6"/>
        <v>0</v>
      </c>
    </row>
    <row r="34" spans="1:15" ht="15.75" thickBot="1">
      <c r="A34" s="10">
        <v>4</v>
      </c>
      <c r="B34" s="39">
        <f t="shared" si="0"/>
        <v>1</v>
      </c>
      <c r="C34" s="13"/>
      <c r="E34" s="28"/>
      <c r="F34" s="40">
        <f t="shared" si="1"/>
        <v>0</v>
      </c>
      <c r="G34" s="6"/>
      <c r="H34" s="40">
        <f t="shared" si="3"/>
        <v>0</v>
      </c>
      <c r="I34" s="40">
        <f t="shared" si="4"/>
        <v>0</v>
      </c>
      <c r="K34" s="33"/>
      <c r="L34" s="40">
        <f t="shared" si="2"/>
        <v>0</v>
      </c>
      <c r="M34" s="6"/>
      <c r="N34" s="40">
        <f t="shared" si="5"/>
        <v>0</v>
      </c>
      <c r="O34" s="40">
        <f t="shared" si="6"/>
        <v>0</v>
      </c>
    </row>
    <row r="35" spans="1:15" ht="15.75" thickBot="1">
      <c r="A35" s="10">
        <v>5</v>
      </c>
      <c r="B35" s="39">
        <f t="shared" si="0"/>
        <v>1</v>
      </c>
      <c r="C35" s="13"/>
      <c r="E35" s="28"/>
      <c r="F35" s="40">
        <f t="shared" si="1"/>
        <v>0</v>
      </c>
      <c r="G35" s="6"/>
      <c r="H35" s="40">
        <f t="shared" si="3"/>
        <v>0</v>
      </c>
      <c r="I35" s="40">
        <f t="shared" si="4"/>
        <v>0</v>
      </c>
      <c r="K35" s="33"/>
      <c r="L35" s="40">
        <f t="shared" si="2"/>
        <v>0</v>
      </c>
      <c r="M35" s="6"/>
      <c r="N35" s="40">
        <f t="shared" si="5"/>
        <v>0</v>
      </c>
      <c r="O35" s="40">
        <f t="shared" si="6"/>
        <v>0</v>
      </c>
    </row>
    <row r="36" spans="1:15" ht="15.75" thickBot="1">
      <c r="A36" s="10">
        <v>6</v>
      </c>
      <c r="B36" s="39">
        <f t="shared" si="0"/>
        <v>1</v>
      </c>
      <c r="C36" s="13"/>
      <c r="E36" s="28"/>
      <c r="F36" s="40">
        <f t="shared" si="1"/>
        <v>0</v>
      </c>
      <c r="G36" s="6"/>
      <c r="H36" s="40">
        <f t="shared" si="3"/>
        <v>0</v>
      </c>
      <c r="I36" s="40">
        <f t="shared" si="4"/>
        <v>0</v>
      </c>
      <c r="K36" s="33"/>
      <c r="L36" s="40">
        <f t="shared" si="2"/>
        <v>0</v>
      </c>
      <c r="M36" s="6"/>
      <c r="N36" s="40">
        <f t="shared" si="5"/>
        <v>0</v>
      </c>
      <c r="O36" s="40">
        <f t="shared" si="6"/>
        <v>0</v>
      </c>
    </row>
    <row r="37" spans="1:15" ht="15.75" thickBot="1">
      <c r="A37" s="10">
        <v>7</v>
      </c>
      <c r="B37" s="39">
        <f t="shared" si="0"/>
        <v>1</v>
      </c>
      <c r="C37" s="13"/>
      <c r="E37" s="28"/>
      <c r="F37" s="40">
        <f t="shared" si="1"/>
        <v>0</v>
      </c>
      <c r="G37" s="6"/>
      <c r="H37" s="40">
        <f t="shared" si="3"/>
        <v>0</v>
      </c>
      <c r="I37" s="40">
        <f t="shared" si="4"/>
        <v>0</v>
      </c>
      <c r="K37" s="33"/>
      <c r="L37" s="40">
        <f t="shared" si="2"/>
        <v>0</v>
      </c>
      <c r="M37" s="6"/>
      <c r="N37" s="40">
        <f t="shared" si="5"/>
        <v>0</v>
      </c>
      <c r="O37" s="40">
        <f t="shared" si="6"/>
        <v>0</v>
      </c>
    </row>
    <row r="38" spans="1:15" ht="15.75" thickBot="1">
      <c r="A38" s="10">
        <v>8</v>
      </c>
      <c r="B38" s="39">
        <f t="shared" si="0"/>
        <v>1</v>
      </c>
      <c r="C38" s="13"/>
      <c r="E38" s="28"/>
      <c r="F38" s="40">
        <f t="shared" si="1"/>
        <v>0</v>
      </c>
      <c r="G38" s="6"/>
      <c r="H38" s="40">
        <f t="shared" si="3"/>
        <v>0</v>
      </c>
      <c r="I38" s="40">
        <f t="shared" si="4"/>
        <v>0</v>
      </c>
      <c r="K38" s="33"/>
      <c r="L38" s="40">
        <f t="shared" si="2"/>
        <v>0</v>
      </c>
      <c r="M38" s="6"/>
      <c r="N38" s="40">
        <f t="shared" si="5"/>
        <v>0</v>
      </c>
      <c r="O38" s="40">
        <f t="shared" si="6"/>
        <v>0</v>
      </c>
    </row>
    <row r="39" spans="1:15" ht="15.75" thickBot="1">
      <c r="A39" s="10">
        <v>9</v>
      </c>
      <c r="B39" s="39">
        <f t="shared" si="0"/>
        <v>1</v>
      </c>
      <c r="C39" s="13"/>
      <c r="E39" s="28"/>
      <c r="F39" s="40">
        <f t="shared" si="1"/>
        <v>0</v>
      </c>
      <c r="G39" s="6"/>
      <c r="H39" s="40">
        <f t="shared" si="3"/>
        <v>0</v>
      </c>
      <c r="I39" s="40">
        <f t="shared" si="4"/>
        <v>0</v>
      </c>
      <c r="K39" s="33"/>
      <c r="L39" s="40">
        <f t="shared" si="2"/>
        <v>0</v>
      </c>
      <c r="M39" s="6"/>
      <c r="N39" s="40">
        <f t="shared" si="5"/>
        <v>0</v>
      </c>
      <c r="O39" s="40">
        <f t="shared" si="6"/>
        <v>0</v>
      </c>
    </row>
    <row r="40" spans="1:15" ht="15.75" thickBot="1">
      <c r="A40" s="10">
        <v>10</v>
      </c>
      <c r="B40" s="39">
        <f t="shared" si="0"/>
        <v>1</v>
      </c>
      <c r="C40" s="13"/>
      <c r="E40" s="28"/>
      <c r="F40" s="40">
        <f t="shared" si="1"/>
        <v>0</v>
      </c>
      <c r="G40" s="6"/>
      <c r="H40" s="40">
        <f aca="true" t="shared" si="7" ref="H40:H45">F40+G40</f>
        <v>0</v>
      </c>
      <c r="I40" s="40">
        <f aca="true" t="shared" si="8" ref="I40:I45">H40*B40</f>
        <v>0</v>
      </c>
      <c r="K40" s="33"/>
      <c r="L40" s="40">
        <f t="shared" si="2"/>
        <v>0</v>
      </c>
      <c r="M40" s="6"/>
      <c r="N40" s="40">
        <f aca="true" t="shared" si="9" ref="N40:N45">L40+M40</f>
        <v>0</v>
      </c>
      <c r="O40" s="40">
        <f aca="true" t="shared" si="10" ref="O40:O45">N40*B40</f>
        <v>0</v>
      </c>
    </row>
    <row r="41" spans="1:15" ht="15.75" thickBot="1">
      <c r="A41" s="10">
        <v>11</v>
      </c>
      <c r="B41" s="39">
        <f t="shared" si="0"/>
        <v>1</v>
      </c>
      <c r="C41" s="13"/>
      <c r="E41" s="28"/>
      <c r="F41" s="40">
        <f t="shared" si="1"/>
        <v>0</v>
      </c>
      <c r="G41" s="6"/>
      <c r="H41" s="40">
        <f t="shared" si="7"/>
        <v>0</v>
      </c>
      <c r="I41" s="40">
        <f t="shared" si="8"/>
        <v>0</v>
      </c>
      <c r="K41" s="33"/>
      <c r="L41" s="40">
        <f t="shared" si="2"/>
        <v>0</v>
      </c>
      <c r="M41" s="6"/>
      <c r="N41" s="40">
        <f t="shared" si="9"/>
        <v>0</v>
      </c>
      <c r="O41" s="40">
        <f t="shared" si="10"/>
        <v>0</v>
      </c>
    </row>
    <row r="42" spans="1:15" ht="15.75" thickBot="1">
      <c r="A42" s="10">
        <v>12</v>
      </c>
      <c r="B42" s="39">
        <f t="shared" si="0"/>
        <v>1</v>
      </c>
      <c r="C42" s="13"/>
      <c r="E42" s="28"/>
      <c r="F42" s="40">
        <f t="shared" si="1"/>
        <v>0</v>
      </c>
      <c r="G42" s="6"/>
      <c r="H42" s="40">
        <f t="shared" si="7"/>
        <v>0</v>
      </c>
      <c r="I42" s="40">
        <f t="shared" si="8"/>
        <v>0</v>
      </c>
      <c r="K42" s="33"/>
      <c r="L42" s="40">
        <f t="shared" si="2"/>
        <v>0</v>
      </c>
      <c r="M42" s="6"/>
      <c r="N42" s="40">
        <f t="shared" si="9"/>
        <v>0</v>
      </c>
      <c r="O42" s="40">
        <f t="shared" si="10"/>
        <v>0</v>
      </c>
    </row>
    <row r="43" spans="1:15" ht="15.75" thickBot="1">
      <c r="A43" s="10">
        <v>13</v>
      </c>
      <c r="B43" s="39">
        <f t="shared" si="0"/>
        <v>1</v>
      </c>
      <c r="C43" s="13"/>
      <c r="E43" s="28"/>
      <c r="F43" s="40">
        <f t="shared" si="1"/>
        <v>0</v>
      </c>
      <c r="G43" s="6"/>
      <c r="H43" s="40">
        <f t="shared" si="7"/>
        <v>0</v>
      </c>
      <c r="I43" s="40">
        <f t="shared" si="8"/>
        <v>0</v>
      </c>
      <c r="K43" s="33"/>
      <c r="L43" s="40">
        <f t="shared" si="2"/>
        <v>0</v>
      </c>
      <c r="M43" s="6"/>
      <c r="N43" s="40">
        <f t="shared" si="9"/>
        <v>0</v>
      </c>
      <c r="O43" s="40">
        <f t="shared" si="10"/>
        <v>0</v>
      </c>
    </row>
    <row r="44" spans="1:15" ht="15.75" thickBot="1">
      <c r="A44" s="10">
        <v>14</v>
      </c>
      <c r="B44" s="39">
        <f t="shared" si="0"/>
        <v>1</v>
      </c>
      <c r="C44" s="13"/>
      <c r="E44" s="28"/>
      <c r="F44" s="40">
        <f t="shared" si="1"/>
        <v>0</v>
      </c>
      <c r="G44" s="6"/>
      <c r="H44" s="40">
        <f t="shared" si="7"/>
        <v>0</v>
      </c>
      <c r="I44" s="40">
        <f t="shared" si="8"/>
        <v>0</v>
      </c>
      <c r="K44" s="33"/>
      <c r="L44" s="40">
        <f t="shared" si="2"/>
        <v>0</v>
      </c>
      <c r="M44" s="6"/>
      <c r="N44" s="40">
        <f t="shared" si="9"/>
        <v>0</v>
      </c>
      <c r="O44" s="40">
        <f t="shared" si="10"/>
        <v>0</v>
      </c>
    </row>
    <row r="45" spans="1:15" ht="15.75" thickBot="1">
      <c r="A45" s="10">
        <v>15</v>
      </c>
      <c r="B45" s="39">
        <f t="shared" si="0"/>
        <v>1</v>
      </c>
      <c r="C45" s="13"/>
      <c r="E45" s="28"/>
      <c r="F45" s="40">
        <f t="shared" si="1"/>
        <v>0</v>
      </c>
      <c r="G45" s="6"/>
      <c r="H45" s="40">
        <f t="shared" si="7"/>
        <v>0</v>
      </c>
      <c r="I45" s="40">
        <f t="shared" si="8"/>
        <v>0</v>
      </c>
      <c r="K45" s="33"/>
      <c r="L45" s="40">
        <f t="shared" si="2"/>
        <v>0</v>
      </c>
      <c r="M45" s="6"/>
      <c r="N45" s="40">
        <f t="shared" si="9"/>
        <v>0</v>
      </c>
      <c r="O45" s="40">
        <f t="shared" si="10"/>
        <v>0</v>
      </c>
    </row>
    <row r="46" spans="1:15" ht="15">
      <c r="A46" s="10">
        <v>16</v>
      </c>
      <c r="B46" s="39">
        <f t="shared" si="0"/>
        <v>1</v>
      </c>
      <c r="C46" s="26"/>
      <c r="E46" s="48">
        <f>-I24</f>
        <v>0</v>
      </c>
      <c r="F46" s="29"/>
      <c r="G46" s="29"/>
      <c r="H46" s="29"/>
      <c r="I46" s="44">
        <f>B46*E46</f>
        <v>0</v>
      </c>
      <c r="K46" s="34">
        <f>-O24</f>
        <v>0</v>
      </c>
      <c r="L46" s="29"/>
      <c r="M46" s="29"/>
      <c r="N46" s="29"/>
      <c r="O46" s="40">
        <f>B46*K46</f>
        <v>0</v>
      </c>
    </row>
    <row r="47" spans="5:15" ht="15.75" thickBot="1">
      <c r="E47" s="25"/>
      <c r="G47" s="11"/>
      <c r="H47" s="11" t="s">
        <v>16</v>
      </c>
      <c r="I47" s="45">
        <f>SUM(I30:I46)</f>
        <v>0</v>
      </c>
      <c r="M47" s="11"/>
      <c r="N47" s="11" t="s">
        <v>16</v>
      </c>
      <c r="O47" s="42">
        <f>SUM(O30:O46)</f>
        <v>0</v>
      </c>
    </row>
    <row r="48" spans="6:15" ht="15.75" thickBot="1">
      <c r="F48" s="50" t="s">
        <v>26</v>
      </c>
      <c r="G48" s="50"/>
      <c r="H48" s="50"/>
      <c r="I48" s="46" t="e">
        <f>I47/($I$19*$I$21*$I$22*15)</f>
        <v>#DIV/0!</v>
      </c>
      <c r="L48" s="50" t="s">
        <v>38</v>
      </c>
      <c r="M48" s="50"/>
      <c r="N48" s="50"/>
      <c r="O48" s="43" t="e">
        <f>O47/($O$19*$O$21*$O$22*15)</f>
        <v>#DIV/0!</v>
      </c>
    </row>
  </sheetData>
  <sheetProtection/>
  <mergeCells count="29">
    <mergeCell ref="A7:O7"/>
    <mergeCell ref="A9:O9"/>
    <mergeCell ref="L20:N20"/>
    <mergeCell ref="F20:H20"/>
    <mergeCell ref="E17:I17"/>
    <mergeCell ref="F24:H24"/>
    <mergeCell ref="L23:N23"/>
    <mergeCell ref="L24:N24"/>
    <mergeCell ref="A18:B18"/>
    <mergeCell ref="A20:B20"/>
    <mergeCell ref="A10:O10"/>
    <mergeCell ref="A17:C17"/>
    <mergeCell ref="A1:N1"/>
    <mergeCell ref="A2:B2"/>
    <mergeCell ref="A3:O3"/>
    <mergeCell ref="F48:H48"/>
    <mergeCell ref="L48:N48"/>
    <mergeCell ref="E26:I26"/>
    <mergeCell ref="K26:O26"/>
    <mergeCell ref="F21:H21"/>
    <mergeCell ref="F22:H22"/>
    <mergeCell ref="F23:H23"/>
    <mergeCell ref="L21:N21"/>
    <mergeCell ref="L22:N22"/>
    <mergeCell ref="M18:N18"/>
    <mergeCell ref="K17:O17"/>
    <mergeCell ref="M19:N19"/>
    <mergeCell ref="F18:H18"/>
    <mergeCell ref="F19:H19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DCook</dc:creator>
  <cp:keywords/>
  <dc:description/>
  <cp:lastModifiedBy>Shannon Field</cp:lastModifiedBy>
  <dcterms:created xsi:type="dcterms:W3CDTF">2008-12-27T22:34:44Z</dcterms:created>
  <dcterms:modified xsi:type="dcterms:W3CDTF">2014-04-22T17:26:02Z</dcterms:modified>
  <cp:category/>
  <cp:version/>
  <cp:contentType/>
  <cp:contentStatus/>
</cp:coreProperties>
</file>