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updateLinks="never" codeName="ThisWorkbook"/>
  <bookViews>
    <workbookView xWindow="0" yWindow="0" windowWidth="20730" windowHeight="11760"/>
  </bookViews>
  <sheets>
    <sheet name="Simkins" sheetId="37" r:id="rId1"/>
  </sheets>
  <externalReferences>
    <externalReference r:id="rId2"/>
    <externalReference r:id="rId3"/>
    <externalReference r:id="rId4"/>
    <externalReference r:id="rId5"/>
  </externalReferences>
  <definedNames>
    <definedName name="anscount" hidden="1">10</definedName>
    <definedName name="Arrival_rate">[1]THISWORKSHEET!$B$7</definedName>
    <definedName name="changecolor">[2]!changecolor</definedName>
    <definedName name="color_CANCEL">[2]!color_CANCEL</definedName>
    <definedName name="color_DEFAULT">[2]!color_DEFAULT</definedName>
    <definedName name="color_OK">[2]!color_OK</definedName>
    <definedName name="colorlist_change">[2]!colorlist_change</definedName>
    <definedName name="lambda">[1]THISWORKSHEET!$B$7</definedName>
    <definedName name="sencount" hidden="1">9</definedName>
    <definedName name="setcolors">[3]!setcolors</definedName>
    <definedName name="x">[4]!changecolor</definedName>
  </definedNames>
  <calcPr calcId="124519"/>
</workbook>
</file>

<file path=xl/calcChain.xml><?xml version="1.0" encoding="utf-8"?>
<calcChain xmlns="http://schemas.openxmlformats.org/spreadsheetml/2006/main">
  <c r="C27" i="37"/>
  <c r="J46" l="1"/>
  <c r="K46" s="1"/>
  <c r="I46"/>
  <c r="J45"/>
  <c r="K45" s="1"/>
  <c r="I45"/>
  <c r="J44"/>
  <c r="K44" s="1"/>
  <c r="I44"/>
  <c r="J43"/>
  <c r="K43" s="1"/>
  <c r="I43"/>
  <c r="J41"/>
  <c r="K41" s="1"/>
  <c r="I41"/>
  <c r="J40"/>
  <c r="K40" s="1"/>
  <c r="I40"/>
  <c r="J39"/>
  <c r="K39" s="1"/>
  <c r="I39"/>
  <c r="I37"/>
  <c r="J36"/>
  <c r="K36" s="1"/>
  <c r="I36"/>
  <c r="I35"/>
  <c r="J35" s="1"/>
  <c r="K35" s="1"/>
  <c r="J33"/>
  <c r="K33" s="1"/>
  <c r="I33"/>
  <c r="I32"/>
  <c r="J31"/>
  <c r="K31" s="1"/>
  <c r="I31"/>
  <c r="J30"/>
  <c r="K30" s="1"/>
  <c r="I30"/>
  <c r="J29"/>
  <c r="K29" s="1"/>
  <c r="I29"/>
  <c r="J27"/>
  <c r="K27" s="1"/>
  <c r="I27"/>
  <c r="B21"/>
  <c r="C20"/>
  <c r="D18"/>
  <c r="B12"/>
  <c r="C9" s="1"/>
  <c r="D6"/>
  <c r="I47" l="1"/>
  <c r="I49" s="1"/>
  <c r="C10"/>
  <c r="C6"/>
  <c r="D7" s="1"/>
  <c r="C11"/>
  <c r="C7"/>
  <c r="C18"/>
  <c r="C19"/>
  <c r="C8"/>
  <c r="D8" l="1"/>
  <c r="C21"/>
  <c r="E18"/>
  <c r="E19" s="1"/>
  <c r="E20" s="1"/>
  <c r="D19"/>
  <c r="C12"/>
  <c r="E6"/>
  <c r="E7" s="1"/>
  <c r="E8" s="1"/>
  <c r="E9" s="1"/>
  <c r="E10" s="1"/>
  <c r="E11" s="1"/>
  <c r="E32" l="1"/>
  <c r="D9"/>
  <c r="D10" s="1"/>
  <c r="D11" s="1"/>
  <c r="D20"/>
  <c r="J37" s="1"/>
  <c r="K37" s="1"/>
  <c r="J42"/>
  <c r="K42" s="1"/>
  <c r="J28"/>
  <c r="K28" s="1"/>
  <c r="E36" l="1"/>
  <c r="E27"/>
  <c r="E43"/>
  <c r="E42"/>
  <c r="J38"/>
  <c r="K38" s="1"/>
  <c r="E28"/>
  <c r="E37"/>
  <c r="E29"/>
  <c r="E40"/>
  <c r="E31"/>
  <c r="E30"/>
  <c r="E46"/>
  <c r="J34"/>
  <c r="K34" s="1"/>
  <c r="F27"/>
  <c r="G27"/>
  <c r="J32"/>
  <c r="K32" s="1"/>
  <c r="E41"/>
  <c r="E35"/>
  <c r="E34"/>
  <c r="E33"/>
  <c r="E45"/>
  <c r="E44"/>
  <c r="E39"/>
  <c r="E38"/>
  <c r="C28" l="1"/>
  <c r="G28" l="1"/>
  <c r="F28"/>
  <c r="C29" l="1"/>
  <c r="G29" l="1"/>
  <c r="F29"/>
  <c r="C30" l="1"/>
  <c r="G30" l="1"/>
  <c r="F30"/>
  <c r="C31" l="1"/>
  <c r="F31" l="1"/>
  <c r="G31"/>
  <c r="C32" l="1"/>
  <c r="G32" l="1"/>
  <c r="F32"/>
  <c r="C33" s="1"/>
  <c r="G33" l="1"/>
  <c r="F33"/>
  <c r="C34" s="1"/>
  <c r="G34" l="1"/>
  <c r="F34"/>
  <c r="C35" s="1"/>
  <c r="F35" l="1"/>
  <c r="C36" s="1"/>
  <c r="G35"/>
  <c r="G36" l="1"/>
  <c r="F36"/>
  <c r="C37" s="1"/>
  <c r="G37" l="1"/>
  <c r="F37"/>
  <c r="C38" s="1"/>
  <c r="G38" l="1"/>
  <c r="F38"/>
  <c r="C39" s="1"/>
  <c r="F39" l="1"/>
  <c r="C40" s="1"/>
  <c r="G39"/>
  <c r="G40" l="1"/>
  <c r="F40"/>
  <c r="C41" s="1"/>
  <c r="G41" l="1"/>
  <c r="F41"/>
  <c r="C42" s="1"/>
  <c r="G42" l="1"/>
  <c r="F42"/>
  <c r="C43" s="1"/>
  <c r="F43" l="1"/>
  <c r="C44" s="1"/>
  <c r="G43"/>
  <c r="G44" l="1"/>
  <c r="F44"/>
  <c r="C45" s="1"/>
  <c r="G45" l="1"/>
  <c r="F45"/>
  <c r="C46" s="1"/>
  <c r="G46" l="1"/>
  <c r="G47" s="1"/>
  <c r="G49" s="1"/>
  <c r="F46"/>
  <c r="F47" s="1"/>
  <c r="F49" s="1"/>
</calcChain>
</file>

<file path=xl/sharedStrings.xml><?xml version="1.0" encoding="utf-8"?>
<sst xmlns="http://schemas.openxmlformats.org/spreadsheetml/2006/main" count="53" uniqueCount="31">
  <si>
    <t>Probability</t>
  </si>
  <si>
    <t>Demand</t>
  </si>
  <si>
    <t>Cumulative Probability</t>
  </si>
  <si>
    <t>Day</t>
  </si>
  <si>
    <t>Lower</t>
  </si>
  <si>
    <t>Reorder Point</t>
  </si>
  <si>
    <t>-</t>
  </si>
  <si>
    <t>Probabilities and Random Number Intervals for Daily Ace Drill Demand</t>
  </si>
  <si>
    <t>Frequency (Days)</t>
  </si>
  <si>
    <t>Demand for Ace Drill (Units)</t>
  </si>
  <si>
    <t>Lead Time (Days)</t>
  </si>
  <si>
    <t>Frequency (Orders)</t>
  </si>
  <si>
    <t>Lead Time</t>
  </si>
  <si>
    <t>Probabilities and Random Number Intervals for Order Lead Time</t>
  </si>
  <si>
    <t>Simkin's Hardware Inventory Simulation</t>
  </si>
  <si>
    <t>Beginning Inventory</t>
  </si>
  <si>
    <t>Ending Inventory</t>
  </si>
  <si>
    <t>Lost Sales</t>
  </si>
  <si>
    <t>Random Number (Demand)</t>
  </si>
  <si>
    <t>Random Number (Lead Time)</t>
  </si>
  <si>
    <t>Reorder Quantity</t>
  </si>
  <si>
    <t>Simkin's Hardware</t>
  </si>
  <si>
    <t>Day Units Received</t>
  </si>
  <si>
    <t>No</t>
  </si>
  <si>
    <t>Once an order is placed, no additional orders will be placed until inventory arrives, even though ending inventory may fall below 5 units in intervening weeks.</t>
  </si>
  <si>
    <r>
      <rPr>
        <b/>
        <sz val="10"/>
        <color rgb="FFFF0000"/>
        <rFont val="Arial"/>
        <family val="2"/>
      </rPr>
      <t>MANUAL</t>
    </r>
    <r>
      <rPr>
        <sz val="10"/>
        <rFont val="Arial"/>
      </rPr>
      <t xml:space="preserve"> Units Received</t>
    </r>
  </si>
  <si>
    <r>
      <rPr>
        <b/>
        <sz val="10"/>
        <color rgb="FFFF0000"/>
        <rFont val="Arial"/>
        <family val="2"/>
      </rPr>
      <t>MANUAL</t>
    </r>
    <r>
      <rPr>
        <sz val="10"/>
        <rFont val="Arial"/>
      </rPr>
      <t xml:space="preserve"> Order? (Yes/No)</t>
    </r>
  </si>
  <si>
    <t>Copy and paste special value of random number generated after entering Yes</t>
  </si>
  <si>
    <t>Enter reorder quantity into day indicated by "Day Units Received" column</t>
  </si>
  <si>
    <t>Enter "Yes" (no quotes) in column H when time to reorder as indicated by the reorder point</t>
  </si>
  <si>
    <t>Yes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</si>
</sst>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10"/>
      <name val="Arial"/>
      <family val="2"/>
    </font>
    <font>
      <b/>
      <sz val="14"/>
      <color indexed="16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rgb="FFFF0000"/>
      </left>
      <right style="thin">
        <color theme="0"/>
      </right>
      <top style="thick">
        <color rgb="FFFF0000"/>
      </top>
      <bottom style="thick">
        <color rgb="FFFF0000"/>
      </bottom>
      <diagonal/>
    </border>
    <border>
      <left style="thin">
        <color theme="0"/>
      </left>
      <right style="thin">
        <color theme="0"/>
      </right>
      <top style="thick">
        <color rgb="FFFF0000"/>
      </top>
      <bottom style="thick">
        <color rgb="FFFF0000"/>
      </bottom>
      <diagonal/>
    </border>
    <border>
      <left style="thin">
        <color theme="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7">
    <xf numFmtId="0" fontId="0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7" fillId="0" borderId="0"/>
  </cellStyleXfs>
  <cellXfs count="31">
    <xf numFmtId="0" fontId="0" fillId="0" borderId="0" xfId="0"/>
    <xf numFmtId="0" fontId="2" fillId="0" borderId="0" xfId="2" applyFont="1"/>
    <xf numFmtId="0" fontId="1" fillId="0" borderId="0" xfId="2"/>
    <xf numFmtId="0" fontId="4" fillId="0" borderId="0" xfId="2" applyFont="1"/>
    <xf numFmtId="0" fontId="3" fillId="0" borderId="0" xfId="2" applyFont="1"/>
    <xf numFmtId="0" fontId="1" fillId="0" borderId="3" xfId="2" applyFont="1" applyBorder="1" applyAlignment="1">
      <alignment horizontal="center" wrapText="1"/>
    </xf>
    <xf numFmtId="0" fontId="1" fillId="0" borderId="4" xfId="2" applyBorder="1" applyAlignment="1">
      <alignment horizontal="center" wrapText="1"/>
    </xf>
    <xf numFmtId="0" fontId="1" fillId="0" borderId="4" xfId="2" applyFont="1" applyBorder="1" applyAlignment="1">
      <alignment horizontal="center" wrapText="1"/>
    </xf>
    <xf numFmtId="0" fontId="1" fillId="0" borderId="5" xfId="2" applyFont="1" applyBorder="1" applyAlignment="1">
      <alignment horizontal="center" wrapText="1"/>
    </xf>
    <xf numFmtId="0" fontId="1" fillId="0" borderId="0" xfId="2" applyAlignment="1">
      <alignment wrapText="1"/>
    </xf>
    <xf numFmtId="0" fontId="1" fillId="0" borderId="0" xfId="2" applyFont="1" applyAlignment="1">
      <alignment wrapText="1"/>
    </xf>
    <xf numFmtId="0" fontId="1" fillId="0" borderId="6" xfId="2" applyBorder="1" applyAlignment="1">
      <alignment horizontal="center"/>
    </xf>
    <xf numFmtId="0" fontId="1" fillId="0" borderId="0" xfId="2" applyBorder="1" applyAlignment="1">
      <alignment horizontal="center"/>
    </xf>
    <xf numFmtId="2" fontId="1" fillId="0" borderId="0" xfId="2" applyNumberFormat="1" applyBorder="1" applyAlignment="1">
      <alignment horizontal="center"/>
    </xf>
    <xf numFmtId="0" fontId="1" fillId="0" borderId="1" xfId="2" applyBorder="1" applyAlignment="1">
      <alignment horizontal="center"/>
    </xf>
    <xf numFmtId="0" fontId="1" fillId="0" borderId="0" xfId="2" applyAlignment="1">
      <alignment horizontal="center"/>
    </xf>
    <xf numFmtId="0" fontId="1" fillId="0" borderId="2" xfId="2" applyBorder="1" applyAlignment="1">
      <alignment horizontal="center"/>
    </xf>
    <xf numFmtId="2" fontId="1" fillId="0" borderId="2" xfId="2" applyNumberFormat="1" applyBorder="1" applyAlignment="1">
      <alignment horizontal="center"/>
    </xf>
    <xf numFmtId="0" fontId="1" fillId="0" borderId="7" xfId="2" applyBorder="1" applyAlignment="1">
      <alignment horizontal="center"/>
    </xf>
    <xf numFmtId="0" fontId="1" fillId="0" borderId="8" xfId="2" applyBorder="1" applyAlignment="1">
      <alignment horizontal="center"/>
    </xf>
    <xf numFmtId="2" fontId="1" fillId="0" borderId="8" xfId="2" applyNumberFormat="1" applyBorder="1" applyAlignment="1">
      <alignment horizontal="center"/>
    </xf>
    <xf numFmtId="0" fontId="1" fillId="0" borderId="9" xfId="2" applyBorder="1" applyAlignment="1">
      <alignment horizontal="center"/>
    </xf>
    <xf numFmtId="0" fontId="1" fillId="0" borderId="10" xfId="2" applyFont="1" applyBorder="1"/>
    <xf numFmtId="0" fontId="1" fillId="0" borderId="11" xfId="2" applyBorder="1"/>
    <xf numFmtId="0" fontId="1" fillId="0" borderId="11" xfId="2" applyFont="1" applyBorder="1"/>
    <xf numFmtId="0" fontId="1" fillId="0" borderId="12" xfId="2" applyBorder="1"/>
    <xf numFmtId="0" fontId="8" fillId="0" borderId="0" xfId="2" applyFont="1"/>
    <xf numFmtId="0" fontId="1" fillId="0" borderId="0" xfId="2" applyFont="1" applyAlignment="1">
      <alignment horizontal="center" wrapText="1"/>
    </xf>
    <xf numFmtId="0" fontId="1" fillId="0" borderId="0" xfId="2" applyFont="1" applyAlignment="1">
      <alignment horizontal="center"/>
    </xf>
    <xf numFmtId="0" fontId="1" fillId="0" borderId="0" xfId="2" applyFill="1" applyBorder="1" applyAlignment="1">
      <alignment horizontal="center"/>
    </xf>
    <xf numFmtId="0" fontId="1" fillId="0" borderId="2" xfId="2" applyFont="1" applyBorder="1" applyAlignment="1">
      <alignment horizontal="center"/>
    </xf>
  </cellXfs>
  <cellStyles count="7">
    <cellStyle name="Normal" xfId="0" builtinId="0"/>
    <cellStyle name="Normal 2" xfId="1"/>
    <cellStyle name="Normal 2 2" xfId="2"/>
    <cellStyle name="Normal 3" xfId="3"/>
    <cellStyle name="Normal 3 2" xfId="4"/>
    <cellStyle name="Normal 4" xfId="5"/>
    <cellStyle name="Normal 5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HISWORKSHE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_TEMP\WEISS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_TEMP\WEI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DESKTOP\WEISS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ISWORKSHEET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EISS2"/>
    </sheetNames>
    <definedNames>
      <definedName name="changecolor"/>
      <definedName name="color_CANCEL"/>
      <definedName name="color_DEFAULT"/>
      <definedName name="color_OK"/>
      <definedName name="colorlist_change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WEISS"/>
    </sheetNames>
    <definedNames>
      <definedName name="setcolors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WEISS2"/>
    </sheetNames>
    <definedNames>
      <definedName name="changecolor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tabSelected="1" topLeftCell="A7" workbookViewId="0">
      <selection activeCell="Q35" sqref="Q35"/>
    </sheetView>
  </sheetViews>
  <sheetFormatPr defaultRowHeight="12.75"/>
  <cols>
    <col min="1" max="1" width="13.42578125" style="2" customWidth="1"/>
    <col min="2" max="4" width="10.7109375" style="2" customWidth="1"/>
    <col min="5" max="5" width="10.5703125" style="2" customWidth="1"/>
    <col min="6" max="6" width="12.28515625" style="2" customWidth="1"/>
    <col min="7" max="7" width="10.5703125" style="2" customWidth="1"/>
    <col min="8" max="8" width="9.140625" style="2"/>
    <col min="9" max="9" width="9.28515625" style="2" customWidth="1"/>
    <col min="10" max="16" width="9.140625" style="2"/>
    <col min="17" max="17" width="10.5703125" style="2" customWidth="1"/>
    <col min="18" max="16384" width="9.140625" style="2"/>
  </cols>
  <sheetData>
    <row r="1" spans="1:21" ht="18">
      <c r="A1" s="1" t="s">
        <v>21</v>
      </c>
      <c r="E1" s="3"/>
    </row>
    <row r="4" spans="1:21" ht="13.5" thickBot="1">
      <c r="A4" s="4" t="s">
        <v>7</v>
      </c>
    </row>
    <row r="5" spans="1:21" s="9" customFormat="1" ht="38.25">
      <c r="A5" s="5" t="s">
        <v>9</v>
      </c>
      <c r="B5" s="6" t="s">
        <v>8</v>
      </c>
      <c r="C5" s="7" t="s">
        <v>0</v>
      </c>
      <c r="D5" s="7" t="s">
        <v>4</v>
      </c>
      <c r="E5" s="7" t="s">
        <v>2</v>
      </c>
      <c r="F5" s="8" t="s">
        <v>1</v>
      </c>
      <c r="U5" s="10"/>
    </row>
    <row r="6" spans="1:21">
      <c r="A6" s="11">
        <v>0</v>
      </c>
      <c r="B6" s="12">
        <v>15</v>
      </c>
      <c r="C6" s="13">
        <f>+B6/$B$12</f>
        <v>0.05</v>
      </c>
      <c r="D6" s="13">
        <f>0</f>
        <v>0</v>
      </c>
      <c r="E6" s="13">
        <f>+C6</f>
        <v>0.05</v>
      </c>
      <c r="F6" s="14">
        <v>0</v>
      </c>
      <c r="G6" s="15"/>
    </row>
    <row r="7" spans="1:21">
      <c r="A7" s="11">
        <v>1</v>
      </c>
      <c r="B7" s="12">
        <v>30</v>
      </c>
      <c r="C7" s="13">
        <f t="shared" ref="C7:C11" si="0">+B7/$B$12</f>
        <v>0.1</v>
      </c>
      <c r="D7" s="13">
        <f>+D6+C6</f>
        <v>0.05</v>
      </c>
      <c r="E7" s="13">
        <f>+E6+C7</f>
        <v>0.15000000000000002</v>
      </c>
      <c r="F7" s="14">
        <v>1</v>
      </c>
      <c r="G7" s="15"/>
    </row>
    <row r="8" spans="1:21">
      <c r="A8" s="11">
        <v>2</v>
      </c>
      <c r="B8" s="12">
        <v>60</v>
      </c>
      <c r="C8" s="13">
        <f t="shared" si="0"/>
        <v>0.2</v>
      </c>
      <c r="D8" s="13">
        <f t="shared" ref="D8:D11" si="1">+D7+C7</f>
        <v>0.15000000000000002</v>
      </c>
      <c r="E8" s="13">
        <f t="shared" ref="E8:E11" si="2">+E7+C8</f>
        <v>0.35000000000000003</v>
      </c>
      <c r="F8" s="14">
        <v>2</v>
      </c>
      <c r="G8" s="15"/>
    </row>
    <row r="9" spans="1:21">
      <c r="A9" s="11">
        <v>3</v>
      </c>
      <c r="B9" s="12">
        <v>120</v>
      </c>
      <c r="C9" s="13">
        <f t="shared" si="0"/>
        <v>0.4</v>
      </c>
      <c r="D9" s="13">
        <f t="shared" si="1"/>
        <v>0.35000000000000003</v>
      </c>
      <c r="E9" s="13">
        <f t="shared" si="2"/>
        <v>0.75</v>
      </c>
      <c r="F9" s="14">
        <v>3</v>
      </c>
      <c r="G9" s="15"/>
    </row>
    <row r="10" spans="1:21">
      <c r="A10" s="11">
        <v>4</v>
      </c>
      <c r="B10" s="12">
        <v>45</v>
      </c>
      <c r="C10" s="13">
        <f t="shared" si="0"/>
        <v>0.15</v>
      </c>
      <c r="D10" s="13">
        <f t="shared" si="1"/>
        <v>0.75</v>
      </c>
      <c r="E10" s="13">
        <f t="shared" si="2"/>
        <v>0.9</v>
      </c>
      <c r="F10" s="14">
        <v>4</v>
      </c>
      <c r="G10" s="15"/>
    </row>
    <row r="11" spans="1:21">
      <c r="A11" s="11">
        <v>5</v>
      </c>
      <c r="B11" s="16">
        <v>30</v>
      </c>
      <c r="C11" s="17">
        <f t="shared" si="0"/>
        <v>0.1</v>
      </c>
      <c r="D11" s="13">
        <f t="shared" si="1"/>
        <v>0.9</v>
      </c>
      <c r="E11" s="13">
        <f t="shared" si="2"/>
        <v>1</v>
      </c>
      <c r="F11" s="14">
        <v>5</v>
      </c>
      <c r="G11" s="15"/>
    </row>
    <row r="12" spans="1:21" ht="13.5" thickBot="1">
      <c r="A12" s="18"/>
      <c r="B12" s="19">
        <f>SUM(B6:B11)</f>
        <v>300</v>
      </c>
      <c r="C12" s="20">
        <f>SUM(C6:C11)</f>
        <v>1</v>
      </c>
      <c r="D12" s="20"/>
      <c r="E12" s="19"/>
      <c r="F12" s="21"/>
      <c r="G12" s="15"/>
    </row>
    <row r="16" spans="1:21" ht="13.5" thickBot="1">
      <c r="A16" s="4" t="s">
        <v>13</v>
      </c>
    </row>
    <row r="17" spans="1:14" ht="25.5">
      <c r="A17" s="5" t="s">
        <v>10</v>
      </c>
      <c r="B17" s="7" t="s">
        <v>11</v>
      </c>
      <c r="C17" s="7" t="s">
        <v>0</v>
      </c>
      <c r="D17" s="7"/>
      <c r="E17" s="7" t="s">
        <v>2</v>
      </c>
      <c r="F17" s="8" t="s">
        <v>12</v>
      </c>
    </row>
    <row r="18" spans="1:14">
      <c r="A18" s="11">
        <v>1</v>
      </c>
      <c r="B18" s="12">
        <v>10</v>
      </c>
      <c r="C18" s="13">
        <f>+B18/$B$21</f>
        <v>0.2</v>
      </c>
      <c r="D18" s="13">
        <f>0</f>
        <v>0</v>
      </c>
      <c r="E18" s="13">
        <f>+C18</f>
        <v>0.2</v>
      </c>
      <c r="F18" s="14">
        <v>1</v>
      </c>
    </row>
    <row r="19" spans="1:14">
      <c r="A19" s="11">
        <v>2</v>
      </c>
      <c r="B19" s="12">
        <v>25</v>
      </c>
      <c r="C19" s="13">
        <f>+B19/$B$21</f>
        <v>0.5</v>
      </c>
      <c r="D19" s="13">
        <f>+D18+C18</f>
        <v>0.2</v>
      </c>
      <c r="E19" s="13">
        <f>+E18+C19</f>
        <v>0.7</v>
      </c>
      <c r="F19" s="14">
        <v>2</v>
      </c>
    </row>
    <row r="20" spans="1:14">
      <c r="A20" s="11">
        <v>3</v>
      </c>
      <c r="B20" s="16">
        <v>15</v>
      </c>
      <c r="C20" s="17">
        <f>+B20/$B$21</f>
        <v>0.3</v>
      </c>
      <c r="D20" s="13">
        <f t="shared" ref="D20" si="3">+D19+C19</f>
        <v>0.7</v>
      </c>
      <c r="E20" s="13">
        <f t="shared" ref="E20" si="4">+E19+C20</f>
        <v>1</v>
      </c>
      <c r="F20" s="14">
        <v>3</v>
      </c>
    </row>
    <row r="21" spans="1:14" ht="13.5" thickBot="1">
      <c r="A21" s="18"/>
      <c r="B21" s="19">
        <f>SUM(B18:B20)</f>
        <v>50</v>
      </c>
      <c r="C21" s="20">
        <f>SUM(C18:C20)</f>
        <v>1</v>
      </c>
      <c r="D21" s="20"/>
      <c r="E21" s="19"/>
      <c r="F21" s="21"/>
    </row>
    <row r="24" spans="1:14" ht="13.5" thickBot="1"/>
    <row r="25" spans="1:14" ht="14.25" thickTop="1" thickBot="1">
      <c r="A25" s="4" t="s">
        <v>14</v>
      </c>
      <c r="F25" s="22" t="s">
        <v>20</v>
      </c>
      <c r="G25" s="23"/>
      <c r="H25" s="23">
        <v>10</v>
      </c>
      <c r="I25" s="23"/>
      <c r="J25" s="24" t="s">
        <v>5</v>
      </c>
      <c r="K25" s="23"/>
      <c r="L25" s="25">
        <v>5</v>
      </c>
      <c r="N25" s="26" t="s">
        <v>24</v>
      </c>
    </row>
    <row r="26" spans="1:14" ht="51.75" thickTop="1">
      <c r="A26" s="27" t="s">
        <v>3</v>
      </c>
      <c r="B26" s="27" t="s">
        <v>25</v>
      </c>
      <c r="C26" s="27" t="s">
        <v>15</v>
      </c>
      <c r="D26" s="27" t="s">
        <v>18</v>
      </c>
      <c r="E26" s="27" t="s">
        <v>1</v>
      </c>
      <c r="F26" s="27" t="s">
        <v>16</v>
      </c>
      <c r="G26" s="27" t="s">
        <v>17</v>
      </c>
      <c r="H26" s="27" t="s">
        <v>26</v>
      </c>
      <c r="I26" s="27" t="s">
        <v>19</v>
      </c>
      <c r="J26" s="27" t="s">
        <v>12</v>
      </c>
      <c r="K26" s="27" t="s">
        <v>22</v>
      </c>
      <c r="L26" s="27"/>
    </row>
    <row r="27" spans="1:14">
      <c r="A27" s="15">
        <v>1</v>
      </c>
      <c r="B27" s="28" t="s">
        <v>6</v>
      </c>
      <c r="C27" s="15">
        <f>+H25</f>
        <v>10</v>
      </c>
      <c r="D27" s="15">
        <v>0.82647239062960209</v>
      </c>
      <c r="E27" s="15">
        <f>VLOOKUP(D27,$D$6:$F$11,3,TRUE)</f>
        <v>4</v>
      </c>
      <c r="F27" s="15">
        <f t="shared" ref="F27:F46" si="5">IF(C27-E27&gt;=0,C27-E27,0)</f>
        <v>6</v>
      </c>
      <c r="G27" s="15">
        <f>IF(C27-E27&lt;0,ABS(C27-E27),0)</f>
        <v>0</v>
      </c>
      <c r="H27" s="28" t="s">
        <v>23</v>
      </c>
      <c r="I27" s="15" t="str">
        <f t="shared" ref="I27:I46" ca="1" si="6">IF(H27 = "Yes", RAND(), " ")</f>
        <v xml:space="preserve"> </v>
      </c>
      <c r="J27" s="15">
        <f>IF(H27="Yes",VLOOKUP(I27,$D$18:$F$20,3,TRUE),0)</f>
        <v>0</v>
      </c>
      <c r="K27" s="15" t="str">
        <f>IF(J27&gt;0,J27+A27+1," ")</f>
        <v/>
      </c>
      <c r="L27" s="15"/>
      <c r="N27" s="26" t="s">
        <v>29</v>
      </c>
    </row>
    <row r="28" spans="1:14">
      <c r="A28" s="15">
        <v>2</v>
      </c>
      <c r="B28" s="15"/>
      <c r="C28" s="15">
        <f>+F27+B28</f>
        <v>6</v>
      </c>
      <c r="D28" s="15">
        <v>0.2850679591579941</v>
      </c>
      <c r="E28" s="15">
        <f>VLOOKUP(D28,$D$6:$F$11,3,TRUE)</f>
        <v>2</v>
      </c>
      <c r="F28" s="15">
        <f t="shared" si="5"/>
        <v>4</v>
      </c>
      <c r="G28" s="15">
        <f t="shared" ref="G28:G46" si="7">IF(C28-E28&lt;0,ABS(C28-E28),0)</f>
        <v>0</v>
      </c>
      <c r="H28" s="28" t="s">
        <v>30</v>
      </c>
      <c r="I28" s="15">
        <v>0.70485708966939875</v>
      </c>
      <c r="J28" s="15">
        <f>IF(H28="Yes",VLOOKUP(I28,$D$18:$F$20,3,TRUE),0)</f>
        <v>3</v>
      </c>
      <c r="K28" s="15">
        <f t="shared" ref="K28:K46" si="8">IF(J28&gt;0,J28+A28+1," ")</f>
        <v>6</v>
      </c>
      <c r="L28" s="15"/>
      <c r="N28" s="26" t="s">
        <v>27</v>
      </c>
    </row>
    <row r="29" spans="1:14">
      <c r="A29" s="15">
        <v>3</v>
      </c>
      <c r="B29" s="15"/>
      <c r="C29" s="15">
        <f t="shared" ref="C29:C46" si="9">+F28+B29</f>
        <v>4</v>
      </c>
      <c r="D29" s="15">
        <v>0.65022086411206481</v>
      </c>
      <c r="E29" s="15">
        <f t="shared" ref="E29:E46" si="10">VLOOKUP(D29,$D$6:$F$11,3,TRUE)</f>
        <v>3</v>
      </c>
      <c r="F29" s="15">
        <f t="shared" si="5"/>
        <v>1</v>
      </c>
      <c r="G29" s="15">
        <f t="shared" si="7"/>
        <v>0</v>
      </c>
      <c r="H29" s="28" t="s">
        <v>23</v>
      </c>
      <c r="I29" s="15" t="str">
        <f t="shared" ca="1" si="6"/>
        <v xml:space="preserve"> </v>
      </c>
      <c r="J29" s="15">
        <f t="shared" ref="J29:J46" si="11">IF(H29="Yes",VLOOKUP(I29,$D$18:$F$20,3,TRUE),0)</f>
        <v>0</v>
      </c>
      <c r="K29" s="15" t="str">
        <f t="shared" si="8"/>
        <v/>
      </c>
      <c r="L29" s="15"/>
      <c r="N29" s="26" t="s">
        <v>28</v>
      </c>
    </row>
    <row r="30" spans="1:14">
      <c r="A30" s="15">
        <v>4</v>
      </c>
      <c r="B30" s="15"/>
      <c r="C30" s="15">
        <f t="shared" si="9"/>
        <v>1</v>
      </c>
      <c r="D30" s="15">
        <v>0.67553126923554319</v>
      </c>
      <c r="E30" s="15">
        <f t="shared" si="10"/>
        <v>3</v>
      </c>
      <c r="F30" s="15">
        <f t="shared" si="5"/>
        <v>0</v>
      </c>
      <c r="G30" s="15">
        <f t="shared" si="7"/>
        <v>2</v>
      </c>
      <c r="H30" s="28" t="s">
        <v>23</v>
      </c>
      <c r="I30" s="15" t="str">
        <f t="shared" ca="1" si="6"/>
        <v xml:space="preserve"> </v>
      </c>
      <c r="J30" s="15">
        <f t="shared" si="11"/>
        <v>0</v>
      </c>
      <c r="K30" s="15" t="str">
        <f t="shared" si="8"/>
        <v/>
      </c>
      <c r="L30" s="15"/>
    </row>
    <row r="31" spans="1:14">
      <c r="A31" s="15">
        <v>5</v>
      </c>
      <c r="B31" s="15"/>
      <c r="C31" s="15">
        <f t="shared" si="9"/>
        <v>0</v>
      </c>
      <c r="D31" s="15">
        <v>0.54635099920628305</v>
      </c>
      <c r="E31" s="15">
        <f t="shared" si="10"/>
        <v>3</v>
      </c>
      <c r="F31" s="15">
        <f t="shared" si="5"/>
        <v>0</v>
      </c>
      <c r="G31" s="15">
        <f t="shared" si="7"/>
        <v>3</v>
      </c>
      <c r="H31" s="28" t="s">
        <v>23</v>
      </c>
      <c r="I31" s="15" t="str">
        <f t="shared" ca="1" si="6"/>
        <v xml:space="preserve"> </v>
      </c>
      <c r="J31" s="15">
        <f t="shared" si="11"/>
        <v>0</v>
      </c>
      <c r="K31" s="15" t="str">
        <f t="shared" si="8"/>
        <v/>
      </c>
      <c r="L31" s="15"/>
    </row>
    <row r="32" spans="1:14">
      <c r="A32" s="15">
        <v>6</v>
      </c>
      <c r="B32" s="15">
        <v>10</v>
      </c>
      <c r="C32" s="15">
        <f t="shared" si="9"/>
        <v>10</v>
      </c>
      <c r="D32" s="15">
        <v>3.3014514199437683E-2</v>
      </c>
      <c r="E32" s="15">
        <f t="shared" si="10"/>
        <v>0</v>
      </c>
      <c r="F32" s="15">
        <f t="shared" si="5"/>
        <v>10</v>
      </c>
      <c r="G32" s="15">
        <f t="shared" si="7"/>
        <v>0</v>
      </c>
      <c r="H32" s="28" t="s">
        <v>23</v>
      </c>
      <c r="I32" s="15" t="str">
        <f t="shared" ca="1" si="6"/>
        <v xml:space="preserve"> </v>
      </c>
      <c r="J32" s="15">
        <f t="shared" si="11"/>
        <v>0</v>
      </c>
      <c r="K32" s="15" t="str">
        <f t="shared" si="8"/>
        <v/>
      </c>
      <c r="L32" s="15"/>
    </row>
    <row r="33" spans="1:12">
      <c r="A33" s="15">
        <v>7</v>
      </c>
      <c r="B33" s="15"/>
      <c r="C33" s="15">
        <f t="shared" si="9"/>
        <v>10</v>
      </c>
      <c r="D33" s="15">
        <v>0.45721157212164809</v>
      </c>
      <c r="E33" s="15">
        <f t="shared" si="10"/>
        <v>3</v>
      </c>
      <c r="F33" s="15">
        <f t="shared" si="5"/>
        <v>7</v>
      </c>
      <c r="G33" s="15">
        <f t="shared" si="7"/>
        <v>0</v>
      </c>
      <c r="H33" s="28" t="s">
        <v>23</v>
      </c>
      <c r="I33" s="15" t="str">
        <f t="shared" ca="1" si="6"/>
        <v xml:space="preserve"> </v>
      </c>
      <c r="J33" s="15">
        <f t="shared" si="11"/>
        <v>0</v>
      </c>
      <c r="K33" s="15" t="str">
        <f t="shared" si="8"/>
        <v/>
      </c>
      <c r="L33" s="15"/>
    </row>
    <row r="34" spans="1:12">
      <c r="A34" s="15">
        <v>8</v>
      </c>
      <c r="B34" s="15"/>
      <c r="C34" s="15">
        <f t="shared" si="9"/>
        <v>7</v>
      </c>
      <c r="D34" s="15">
        <v>0.73004455913649091</v>
      </c>
      <c r="E34" s="15">
        <f t="shared" si="10"/>
        <v>3</v>
      </c>
      <c r="F34" s="15">
        <f t="shared" si="5"/>
        <v>4</v>
      </c>
      <c r="G34" s="15">
        <f t="shared" si="7"/>
        <v>0</v>
      </c>
      <c r="H34" s="28" t="s">
        <v>30</v>
      </c>
      <c r="I34" s="15">
        <v>0.70234353367910463</v>
      </c>
      <c r="J34" s="15">
        <f t="shared" si="11"/>
        <v>3</v>
      </c>
      <c r="K34" s="15">
        <f t="shared" si="8"/>
        <v>12</v>
      </c>
      <c r="L34" s="15"/>
    </row>
    <row r="35" spans="1:12">
      <c r="A35" s="15">
        <v>9</v>
      </c>
      <c r="B35" s="15"/>
      <c r="C35" s="15">
        <f t="shared" si="9"/>
        <v>4</v>
      </c>
      <c r="D35" s="15">
        <v>0.94976822743546563</v>
      </c>
      <c r="E35" s="15">
        <f t="shared" si="10"/>
        <v>5</v>
      </c>
      <c r="F35" s="15">
        <f t="shared" si="5"/>
        <v>0</v>
      </c>
      <c r="G35" s="15">
        <f t="shared" si="7"/>
        <v>1</v>
      </c>
      <c r="H35" s="28" t="s">
        <v>23</v>
      </c>
      <c r="I35" s="15" t="str">
        <f t="shared" ca="1" si="6"/>
        <v xml:space="preserve"> </v>
      </c>
      <c r="J35" s="15">
        <f t="shared" si="11"/>
        <v>0</v>
      </c>
      <c r="K35" s="15" t="str">
        <f t="shared" si="8"/>
        <v/>
      </c>
      <c r="L35" s="15"/>
    </row>
    <row r="36" spans="1:12">
      <c r="A36" s="15">
        <v>10</v>
      </c>
      <c r="B36" s="15"/>
      <c r="C36" s="15">
        <f t="shared" si="9"/>
        <v>0</v>
      </c>
      <c r="D36" s="15">
        <v>0.86745339299414437</v>
      </c>
      <c r="E36" s="15">
        <f t="shared" si="10"/>
        <v>4</v>
      </c>
      <c r="F36" s="15">
        <f t="shared" si="5"/>
        <v>0</v>
      </c>
      <c r="G36" s="15">
        <f t="shared" si="7"/>
        <v>4</v>
      </c>
      <c r="H36" s="28" t="s">
        <v>23</v>
      </c>
      <c r="I36" s="15" t="str">
        <f t="shared" ca="1" si="6"/>
        <v xml:space="preserve"> </v>
      </c>
      <c r="J36" s="15">
        <f t="shared" si="11"/>
        <v>0</v>
      </c>
      <c r="K36" s="15" t="str">
        <f t="shared" si="8"/>
        <v/>
      </c>
      <c r="L36" s="15"/>
    </row>
    <row r="37" spans="1:12">
      <c r="A37" s="15">
        <v>11</v>
      </c>
      <c r="B37" s="15"/>
      <c r="C37" s="15">
        <f t="shared" si="9"/>
        <v>0</v>
      </c>
      <c r="D37" s="15">
        <v>0.7827809639762886</v>
      </c>
      <c r="E37" s="15">
        <f t="shared" si="10"/>
        <v>4</v>
      </c>
      <c r="F37" s="15">
        <f t="shared" si="5"/>
        <v>0</v>
      </c>
      <c r="G37" s="15">
        <f t="shared" si="7"/>
        <v>4</v>
      </c>
      <c r="H37" s="28" t="s">
        <v>23</v>
      </c>
      <c r="I37" s="15" t="str">
        <f t="shared" ca="1" si="6"/>
        <v xml:space="preserve"> </v>
      </c>
      <c r="J37" s="15">
        <f t="shared" si="11"/>
        <v>0</v>
      </c>
      <c r="K37" s="15" t="str">
        <f t="shared" si="8"/>
        <v/>
      </c>
    </row>
    <row r="38" spans="1:12">
      <c r="A38" s="15">
        <v>12</v>
      </c>
      <c r="B38" s="15">
        <v>10</v>
      </c>
      <c r="C38" s="15">
        <f t="shared" si="9"/>
        <v>10</v>
      </c>
      <c r="D38" s="15">
        <v>0.94885068424740671</v>
      </c>
      <c r="E38" s="15">
        <f t="shared" si="10"/>
        <v>5</v>
      </c>
      <c r="F38" s="15">
        <f t="shared" si="5"/>
        <v>5</v>
      </c>
      <c r="G38" s="15">
        <f t="shared" si="7"/>
        <v>0</v>
      </c>
      <c r="H38" s="28" t="s">
        <v>30</v>
      </c>
      <c r="I38" s="15">
        <v>0.38968439725203963</v>
      </c>
      <c r="J38" s="15">
        <f t="shared" si="11"/>
        <v>2</v>
      </c>
      <c r="K38" s="15">
        <f t="shared" si="8"/>
        <v>15</v>
      </c>
    </row>
    <row r="39" spans="1:12">
      <c r="A39" s="15">
        <v>13</v>
      </c>
      <c r="B39" s="15"/>
      <c r="C39" s="15">
        <f t="shared" si="9"/>
        <v>5</v>
      </c>
      <c r="D39" s="15">
        <v>0.22138099313250903</v>
      </c>
      <c r="E39" s="15">
        <f t="shared" si="10"/>
        <v>2</v>
      </c>
      <c r="F39" s="15">
        <f t="shared" si="5"/>
        <v>3</v>
      </c>
      <c r="G39" s="15">
        <f t="shared" si="7"/>
        <v>0</v>
      </c>
      <c r="H39" s="28" t="s">
        <v>23</v>
      </c>
      <c r="I39" s="15" t="str">
        <f t="shared" ca="1" si="6"/>
        <v xml:space="preserve"> </v>
      </c>
      <c r="J39" s="15">
        <f t="shared" si="11"/>
        <v>0</v>
      </c>
      <c r="K39" s="15" t="str">
        <f t="shared" si="8"/>
        <v/>
      </c>
    </row>
    <row r="40" spans="1:12">
      <c r="A40" s="15">
        <v>14</v>
      </c>
      <c r="B40" s="15"/>
      <c r="C40" s="15">
        <f t="shared" si="9"/>
        <v>3</v>
      </c>
      <c r="D40" s="15">
        <v>0.46678176511935621</v>
      </c>
      <c r="E40" s="15">
        <f t="shared" si="10"/>
        <v>3</v>
      </c>
      <c r="F40" s="15">
        <f t="shared" si="5"/>
        <v>0</v>
      </c>
      <c r="G40" s="15">
        <f t="shared" si="7"/>
        <v>0</v>
      </c>
      <c r="H40" s="28" t="s">
        <v>23</v>
      </c>
      <c r="I40" s="15" t="str">
        <f t="shared" ca="1" si="6"/>
        <v xml:space="preserve"> </v>
      </c>
      <c r="J40" s="15">
        <f t="shared" si="11"/>
        <v>0</v>
      </c>
      <c r="K40" s="15" t="str">
        <f t="shared" si="8"/>
        <v/>
      </c>
    </row>
    <row r="41" spans="1:12">
      <c r="A41" s="15">
        <v>15</v>
      </c>
      <c r="B41" s="15">
        <v>10</v>
      </c>
      <c r="C41" s="15">
        <f t="shared" si="9"/>
        <v>10</v>
      </c>
      <c r="D41" s="15">
        <v>0.5751642300757136</v>
      </c>
      <c r="E41" s="15">
        <f t="shared" si="10"/>
        <v>3</v>
      </c>
      <c r="F41" s="15">
        <f t="shared" si="5"/>
        <v>7</v>
      </c>
      <c r="G41" s="15">
        <f t="shared" si="7"/>
        <v>0</v>
      </c>
      <c r="H41" s="28" t="s">
        <v>23</v>
      </c>
      <c r="I41" s="15" t="str">
        <f t="shared" ca="1" si="6"/>
        <v xml:space="preserve"> </v>
      </c>
      <c r="J41" s="15">
        <f t="shared" si="11"/>
        <v>0</v>
      </c>
      <c r="K41" s="15" t="str">
        <f t="shared" si="8"/>
        <v/>
      </c>
    </row>
    <row r="42" spans="1:12">
      <c r="A42" s="15">
        <v>16</v>
      </c>
      <c r="B42" s="15"/>
      <c r="C42" s="15">
        <f t="shared" si="9"/>
        <v>7</v>
      </c>
      <c r="D42" s="15">
        <v>0.32926342044615742</v>
      </c>
      <c r="E42" s="15">
        <f t="shared" si="10"/>
        <v>2</v>
      </c>
      <c r="F42" s="15">
        <f t="shared" si="5"/>
        <v>5</v>
      </c>
      <c r="G42" s="15">
        <f t="shared" si="7"/>
        <v>0</v>
      </c>
      <c r="H42" s="28" t="s">
        <v>30</v>
      </c>
      <c r="I42" s="15">
        <v>8.4734017392038563E-3</v>
      </c>
      <c r="J42" s="15">
        <f t="shared" si="11"/>
        <v>1</v>
      </c>
      <c r="K42" s="15">
        <f t="shared" si="8"/>
        <v>18</v>
      </c>
    </row>
    <row r="43" spans="1:12">
      <c r="A43" s="15">
        <v>17</v>
      </c>
      <c r="B43" s="15"/>
      <c r="C43" s="15">
        <f t="shared" si="9"/>
        <v>5</v>
      </c>
      <c r="D43" s="15">
        <v>0.57672620754482729</v>
      </c>
      <c r="E43" s="15">
        <f t="shared" si="10"/>
        <v>3</v>
      </c>
      <c r="F43" s="15">
        <f t="shared" si="5"/>
        <v>2</v>
      </c>
      <c r="G43" s="15">
        <f t="shared" si="7"/>
        <v>0</v>
      </c>
      <c r="H43" s="28" t="s">
        <v>23</v>
      </c>
      <c r="I43" s="15" t="str">
        <f t="shared" ca="1" si="6"/>
        <v xml:space="preserve"> </v>
      </c>
      <c r="J43" s="15">
        <f t="shared" si="11"/>
        <v>0</v>
      </c>
      <c r="K43" s="15" t="str">
        <f t="shared" si="8"/>
        <v/>
      </c>
    </row>
    <row r="44" spans="1:12">
      <c r="A44" s="15">
        <v>18</v>
      </c>
      <c r="B44" s="15">
        <v>10</v>
      </c>
      <c r="C44" s="15">
        <f t="shared" si="9"/>
        <v>12</v>
      </c>
      <c r="D44" s="15">
        <v>0.31229782702648401</v>
      </c>
      <c r="E44" s="15">
        <f t="shared" si="10"/>
        <v>2</v>
      </c>
      <c r="F44" s="15">
        <f t="shared" si="5"/>
        <v>10</v>
      </c>
      <c r="G44" s="15">
        <f t="shared" si="7"/>
        <v>0</v>
      </c>
      <c r="H44" s="28" t="s">
        <v>23</v>
      </c>
      <c r="I44" s="15" t="str">
        <f t="shared" ca="1" si="6"/>
        <v xml:space="preserve"> </v>
      </c>
      <c r="J44" s="15">
        <f t="shared" si="11"/>
        <v>0</v>
      </c>
      <c r="K44" s="15" t="str">
        <f t="shared" si="8"/>
        <v/>
      </c>
    </row>
    <row r="45" spans="1:12">
      <c r="A45" s="15">
        <v>19</v>
      </c>
      <c r="B45" s="15"/>
      <c r="C45" s="15">
        <f t="shared" si="9"/>
        <v>10</v>
      </c>
      <c r="D45" s="15">
        <v>8.3749179075687685E-2</v>
      </c>
      <c r="E45" s="15">
        <f t="shared" si="10"/>
        <v>1</v>
      </c>
      <c r="F45" s="15">
        <f t="shared" si="5"/>
        <v>9</v>
      </c>
      <c r="G45" s="15">
        <f t="shared" si="7"/>
        <v>0</v>
      </c>
      <c r="H45" s="28" t="s">
        <v>23</v>
      </c>
      <c r="I45" s="15" t="str">
        <f t="shared" ca="1" si="6"/>
        <v xml:space="preserve"> </v>
      </c>
      <c r="J45" s="15">
        <f t="shared" si="11"/>
        <v>0</v>
      </c>
      <c r="K45" s="15" t="str">
        <f t="shared" si="8"/>
        <v/>
      </c>
    </row>
    <row r="46" spans="1:12">
      <c r="A46" s="15">
        <v>20</v>
      </c>
      <c r="B46" s="15"/>
      <c r="C46" s="15">
        <f t="shared" si="9"/>
        <v>9</v>
      </c>
      <c r="D46" s="15">
        <v>0.37015759266001536</v>
      </c>
      <c r="E46" s="15">
        <f t="shared" si="10"/>
        <v>3</v>
      </c>
      <c r="F46" s="16">
        <f t="shared" si="5"/>
        <v>6</v>
      </c>
      <c r="G46" s="16">
        <f t="shared" si="7"/>
        <v>0</v>
      </c>
      <c r="H46" s="30" t="s">
        <v>23</v>
      </c>
      <c r="I46" s="16" t="str">
        <f t="shared" ca="1" si="6"/>
        <v xml:space="preserve"> </v>
      </c>
      <c r="J46" s="15">
        <f t="shared" si="11"/>
        <v>0</v>
      </c>
      <c r="K46" s="15" t="str">
        <f t="shared" si="8"/>
        <v/>
      </c>
    </row>
    <row r="47" spans="1:12">
      <c r="F47" s="29">
        <f>SUM(F27:F46)</f>
        <v>79</v>
      </c>
      <c r="G47" s="29">
        <f>SUM(G27:G46)</f>
        <v>14</v>
      </c>
      <c r="H47" s="15"/>
      <c r="I47" s="15">
        <f ca="1">COUNT(I27:I46)</f>
        <v>4</v>
      </c>
    </row>
    <row r="49" spans="6:9">
      <c r="F49" s="15">
        <f>F47/COUNT($A$27:$A$46)</f>
        <v>3.95</v>
      </c>
      <c r="G49" s="15">
        <f t="shared" ref="G49:I49" si="12">G47/COUNT($A$27:$A$46)</f>
        <v>0.7</v>
      </c>
      <c r="H49" s="15"/>
      <c r="I49" s="15">
        <f t="shared" ca="1" si="12"/>
        <v>0.2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Simkins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Giriraj</cp:lastModifiedBy>
  <dcterms:created xsi:type="dcterms:W3CDTF">2004-12-19T21:38:08Z</dcterms:created>
  <dcterms:modified xsi:type="dcterms:W3CDTF">2015-12-24T07:58:28Z</dcterms:modified>
</cp:coreProperties>
</file>