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345" windowWidth="20115" windowHeight="8265" activeTab="3"/>
  </bookViews>
  <sheets>
    <sheet name="Written Exercise" sheetId="2" r:id="rId1"/>
    <sheet name="Payroll Problems" sheetId="3" r:id="rId2"/>
    <sheet name="Continuing Payroll Problem" sheetId="5" r:id="rId3"/>
    <sheet name="Continuing Problem Worksheet" sheetId="6" r:id="rId4"/>
  </sheets>
  <calcPr calcId="145621"/>
</workbook>
</file>

<file path=xl/calcChain.xml><?xml version="1.0" encoding="utf-8"?>
<calcChain xmlns="http://schemas.openxmlformats.org/spreadsheetml/2006/main">
  <c r="AL38" i="6"/>
  <c r="AL37"/>
  <c r="AR36"/>
  <c r="AR34"/>
  <c r="AQ34"/>
  <c r="AS34" s="1"/>
  <c r="AL45" s="1"/>
  <c r="AZ23"/>
  <c r="AQ36" s="1"/>
  <c r="AS36" s="1"/>
  <c r="AL46" s="1"/>
  <c r="AY23"/>
  <c r="AX23"/>
  <c r="AL44" s="1"/>
  <c r="AW23"/>
  <c r="AL43" s="1"/>
  <c r="AU23"/>
  <c r="AL39" s="1"/>
  <c r="AT23"/>
  <c r="AS23"/>
  <c r="AO23"/>
  <c r="AL33" s="1"/>
  <c r="AJ23"/>
  <c r="AI23"/>
  <c r="AR22"/>
  <c r="AQ22"/>
  <c r="AN22"/>
  <c r="AM22"/>
  <c r="AL22"/>
  <c r="AP22" s="1"/>
  <c r="AV22" s="1"/>
  <c r="AR21"/>
  <c r="AQ21"/>
  <c r="AP21"/>
  <c r="AL21"/>
  <c r="AN21" s="1"/>
  <c r="AR20"/>
  <c r="AQ20"/>
  <c r="AP20"/>
  <c r="AN20"/>
  <c r="AL20"/>
  <c r="AM20" s="1"/>
  <c r="AR19"/>
  <c r="AQ19"/>
  <c r="AP19"/>
  <c r="AN19"/>
  <c r="AM19"/>
  <c r="AV19" s="1"/>
  <c r="AL19"/>
  <c r="AL18"/>
  <c r="AL17"/>
  <c r="AL16"/>
  <c r="AR16" s="1"/>
  <c r="AR15"/>
  <c r="AN15"/>
  <c r="AL15"/>
  <c r="AQ15" s="1"/>
  <c r="AR14"/>
  <c r="AQ14"/>
  <c r="AN14"/>
  <c r="AM14"/>
  <c r="AL14"/>
  <c r="AP14" s="1"/>
  <c r="AV14" s="1"/>
  <c r="AR13"/>
  <c r="AQ13"/>
  <c r="AP13"/>
  <c r="AV13" s="1"/>
  <c r="AN13"/>
  <c r="AM13"/>
  <c r="AJ42" l="1"/>
  <c r="AM18"/>
  <c r="AM16"/>
  <c r="AN17"/>
  <c r="AP18"/>
  <c r="AV21"/>
  <c r="AM15"/>
  <c r="AV15" s="1"/>
  <c r="AN16"/>
  <c r="AN23" s="1"/>
  <c r="AL32" s="1"/>
  <c r="AP17"/>
  <c r="AQ18"/>
  <c r="AV20"/>
  <c r="AM17"/>
  <c r="AV17" s="1"/>
  <c r="AN18"/>
  <c r="AV18" s="1"/>
  <c r="AP16"/>
  <c r="AQ17"/>
  <c r="AR18"/>
  <c r="AL23"/>
  <c r="AJ30" s="1"/>
  <c r="AP15"/>
  <c r="AP23" s="1"/>
  <c r="AL34" s="1"/>
  <c r="AQ16"/>
  <c r="AQ23" s="1"/>
  <c r="AL35" s="1"/>
  <c r="AR17"/>
  <c r="AR23" s="1"/>
  <c r="AL36" s="1"/>
  <c r="AM21"/>
  <c r="AM23" l="1"/>
  <c r="AL31" s="1"/>
  <c r="AV16"/>
  <c r="AV23" s="1"/>
  <c r="AL40"/>
  <c r="AL49" l="1"/>
  <c r="AJ48"/>
</calcChain>
</file>

<file path=xl/comments1.xml><?xml version="1.0" encoding="utf-8"?>
<comments xmlns="http://schemas.openxmlformats.org/spreadsheetml/2006/main">
  <authors>
    <author>Mark Sears</author>
  </authors>
  <commentList>
    <comment ref="AM13" authorId="0">
      <text>
        <r>
          <rPr>
            <b/>
            <sz val="8"/>
            <color indexed="81"/>
            <rFont val="Tahoma"/>
            <family val="2"/>
          </rPr>
          <t>Enter as a formula of taxable earnings x OASDI rate</t>
        </r>
        <r>
          <rPr>
            <sz val="8"/>
            <color indexed="81"/>
            <rFont val="Tahoma"/>
            <family val="2"/>
          </rPr>
          <t xml:space="preserve">
</t>
        </r>
      </text>
    </comment>
    <comment ref="AN13" authorId="0">
      <text>
        <r>
          <rPr>
            <b/>
            <sz val="8"/>
            <color indexed="81"/>
            <rFont val="Tahoma"/>
            <family val="2"/>
          </rPr>
          <t xml:space="preserve">Enter as a formula of taxable earnings x HI rate
</t>
        </r>
        <r>
          <rPr>
            <sz val="8"/>
            <color indexed="81"/>
            <rFont val="Tahoma"/>
            <family val="2"/>
          </rPr>
          <t xml:space="preserve">
</t>
        </r>
      </text>
    </comment>
    <comment ref="AI23" authorId="0">
      <text>
        <r>
          <rPr>
            <b/>
            <sz val="8"/>
            <color indexed="81"/>
            <rFont val="Tahoma"/>
            <family val="2"/>
          </rPr>
          <t>Enter as formula totaling column</t>
        </r>
        <r>
          <rPr>
            <sz val="8"/>
            <color indexed="81"/>
            <rFont val="Tahoma"/>
            <family val="2"/>
          </rPr>
          <t xml:space="preserve">
</t>
        </r>
      </text>
    </comment>
    <comment ref="AJ23" authorId="0">
      <text>
        <r>
          <rPr>
            <b/>
            <sz val="8"/>
            <color indexed="81"/>
            <rFont val="Tahoma"/>
            <family val="2"/>
          </rPr>
          <t>Enter as formula totaling column</t>
        </r>
        <r>
          <rPr>
            <sz val="8"/>
            <color indexed="81"/>
            <rFont val="Tahoma"/>
            <family val="2"/>
          </rPr>
          <t xml:space="preserve">
</t>
        </r>
      </text>
    </comment>
    <comment ref="AL23" authorId="0">
      <text>
        <r>
          <rPr>
            <b/>
            <sz val="8"/>
            <color indexed="81"/>
            <rFont val="Tahoma"/>
            <family val="2"/>
          </rPr>
          <t>Enter as formula totaling column</t>
        </r>
        <r>
          <rPr>
            <sz val="8"/>
            <color indexed="81"/>
            <rFont val="Tahoma"/>
            <family val="2"/>
          </rPr>
          <t xml:space="preserve">
</t>
        </r>
      </text>
    </comment>
    <comment ref="AM23" authorId="0">
      <text>
        <r>
          <rPr>
            <b/>
            <sz val="8"/>
            <color indexed="81"/>
            <rFont val="Tahoma"/>
            <family val="2"/>
          </rPr>
          <t>Enter as formula totaling column</t>
        </r>
        <r>
          <rPr>
            <sz val="8"/>
            <color indexed="81"/>
            <rFont val="Tahoma"/>
            <family val="2"/>
          </rPr>
          <t xml:space="preserve">
</t>
        </r>
      </text>
    </comment>
    <comment ref="AN23" authorId="0">
      <text>
        <r>
          <rPr>
            <b/>
            <sz val="8"/>
            <color indexed="81"/>
            <rFont val="Tahoma"/>
            <family val="2"/>
          </rPr>
          <t>Enter as formula totaling column</t>
        </r>
        <r>
          <rPr>
            <sz val="8"/>
            <color indexed="81"/>
            <rFont val="Tahoma"/>
            <family val="2"/>
          </rPr>
          <t xml:space="preserve">
</t>
        </r>
      </text>
    </comment>
    <comment ref="AO23" authorId="0">
      <text>
        <r>
          <rPr>
            <b/>
            <sz val="8"/>
            <color indexed="81"/>
            <rFont val="Tahoma"/>
            <family val="2"/>
          </rPr>
          <t>Enter as formula totaling column</t>
        </r>
        <r>
          <rPr>
            <sz val="8"/>
            <color indexed="81"/>
            <rFont val="Tahoma"/>
            <family val="2"/>
          </rPr>
          <t xml:space="preserve">
</t>
        </r>
      </text>
    </comment>
    <comment ref="AP23" authorId="0">
      <text>
        <r>
          <rPr>
            <b/>
            <sz val="8"/>
            <color indexed="81"/>
            <rFont val="Tahoma"/>
            <family val="2"/>
          </rPr>
          <t>Enter as formula totaling column</t>
        </r>
        <r>
          <rPr>
            <sz val="8"/>
            <color indexed="81"/>
            <rFont val="Tahoma"/>
            <family val="2"/>
          </rPr>
          <t xml:space="preserve">
</t>
        </r>
      </text>
    </comment>
    <comment ref="AQ23" authorId="0">
      <text>
        <r>
          <rPr>
            <b/>
            <sz val="8"/>
            <color indexed="81"/>
            <rFont val="Tahoma"/>
            <family val="2"/>
          </rPr>
          <t>Enter as formula totaling column</t>
        </r>
        <r>
          <rPr>
            <sz val="8"/>
            <color indexed="81"/>
            <rFont val="Tahoma"/>
            <family val="2"/>
          </rPr>
          <t xml:space="preserve">
</t>
        </r>
      </text>
    </comment>
    <comment ref="AR23" authorId="0">
      <text>
        <r>
          <rPr>
            <b/>
            <sz val="8"/>
            <color indexed="81"/>
            <rFont val="Tahoma"/>
            <family val="2"/>
          </rPr>
          <t>Enter as formula totaling column</t>
        </r>
        <r>
          <rPr>
            <sz val="8"/>
            <color indexed="81"/>
            <rFont val="Tahoma"/>
            <family val="2"/>
          </rPr>
          <t xml:space="preserve">
</t>
        </r>
      </text>
    </comment>
    <comment ref="AS23" authorId="0">
      <text>
        <r>
          <rPr>
            <b/>
            <sz val="8"/>
            <color indexed="81"/>
            <rFont val="Tahoma"/>
            <family val="2"/>
          </rPr>
          <t>Enter as formula totaling column</t>
        </r>
        <r>
          <rPr>
            <sz val="8"/>
            <color indexed="81"/>
            <rFont val="Tahoma"/>
            <family val="2"/>
          </rPr>
          <t xml:space="preserve">
</t>
        </r>
      </text>
    </comment>
    <comment ref="AT23" authorId="0">
      <text>
        <r>
          <rPr>
            <b/>
            <sz val="8"/>
            <color indexed="81"/>
            <rFont val="Tahoma"/>
            <family val="2"/>
          </rPr>
          <t>Enter as formula totaling column</t>
        </r>
        <r>
          <rPr>
            <sz val="8"/>
            <color indexed="81"/>
            <rFont val="Tahoma"/>
            <family val="2"/>
          </rPr>
          <t xml:space="preserve">
</t>
        </r>
      </text>
    </comment>
    <comment ref="AU23" authorId="0">
      <text>
        <r>
          <rPr>
            <b/>
            <sz val="8"/>
            <color indexed="81"/>
            <rFont val="Tahoma"/>
            <family val="2"/>
          </rPr>
          <t>Enter as formula totaling column</t>
        </r>
        <r>
          <rPr>
            <sz val="8"/>
            <color indexed="81"/>
            <rFont val="Tahoma"/>
            <family val="2"/>
          </rPr>
          <t xml:space="preserve">
</t>
        </r>
      </text>
    </comment>
    <comment ref="AV23" authorId="0">
      <text>
        <r>
          <rPr>
            <b/>
            <sz val="8"/>
            <color indexed="81"/>
            <rFont val="Tahoma"/>
            <family val="2"/>
          </rPr>
          <t>Enter as formula totaling column</t>
        </r>
        <r>
          <rPr>
            <sz val="8"/>
            <color indexed="81"/>
            <rFont val="Tahoma"/>
            <family val="2"/>
          </rPr>
          <t xml:space="preserve">
</t>
        </r>
      </text>
    </comment>
    <comment ref="AW23" authorId="0">
      <text>
        <r>
          <rPr>
            <b/>
            <sz val="8"/>
            <color indexed="81"/>
            <rFont val="Tahoma"/>
            <family val="2"/>
          </rPr>
          <t>Enter as formula totaling column</t>
        </r>
        <r>
          <rPr>
            <sz val="8"/>
            <color indexed="81"/>
            <rFont val="Tahoma"/>
            <family val="2"/>
          </rPr>
          <t xml:space="preserve">
</t>
        </r>
      </text>
    </comment>
    <comment ref="AX23" authorId="0">
      <text>
        <r>
          <rPr>
            <b/>
            <sz val="8"/>
            <color indexed="81"/>
            <rFont val="Tahoma"/>
            <family val="2"/>
          </rPr>
          <t>Enter as formula totaling column</t>
        </r>
        <r>
          <rPr>
            <sz val="8"/>
            <color indexed="81"/>
            <rFont val="Tahoma"/>
            <family val="2"/>
          </rPr>
          <t xml:space="preserve">
</t>
        </r>
      </text>
    </comment>
    <comment ref="AY23" authorId="0">
      <text>
        <r>
          <rPr>
            <b/>
            <sz val="8"/>
            <color indexed="81"/>
            <rFont val="Tahoma"/>
            <family val="2"/>
          </rPr>
          <t>Enter as formula totaling column</t>
        </r>
        <r>
          <rPr>
            <sz val="8"/>
            <color indexed="81"/>
            <rFont val="Tahoma"/>
            <family val="2"/>
          </rPr>
          <t xml:space="preserve">
</t>
        </r>
      </text>
    </comment>
    <comment ref="AZ23" authorId="0">
      <text>
        <r>
          <rPr>
            <b/>
            <sz val="8"/>
            <color indexed="81"/>
            <rFont val="Tahoma"/>
            <family val="2"/>
          </rPr>
          <t>Enter as formula totaling column</t>
        </r>
        <r>
          <rPr>
            <sz val="8"/>
            <color indexed="81"/>
            <rFont val="Tahoma"/>
            <family val="2"/>
          </rPr>
          <t xml:space="preserve">
</t>
        </r>
      </text>
    </comment>
  </commentList>
</comments>
</file>

<file path=xl/sharedStrings.xml><?xml version="1.0" encoding="utf-8"?>
<sst xmlns="http://schemas.openxmlformats.org/spreadsheetml/2006/main" count="246" uniqueCount="139">
  <si>
    <t>OASDI</t>
  </si>
  <si>
    <t>HI</t>
  </si>
  <si>
    <t/>
  </si>
  <si>
    <t xml:space="preserve">   Totals</t>
  </si>
  <si>
    <t>Earnings</t>
  </si>
  <si>
    <t>North Country Hotel and Resort</t>
  </si>
  <si>
    <t>Regular Earnings</t>
  </si>
  <si>
    <t>Overtime Earnings</t>
  </si>
  <si>
    <t>Deductions</t>
  </si>
  <si>
    <t>Marital Status</t>
  </si>
  <si>
    <t>Hours</t>
  </si>
  <si>
    <t>Hourly Rate</t>
  </si>
  <si>
    <t>Group Life</t>
  </si>
  <si>
    <t>Health Plan</t>
  </si>
  <si>
    <t>401K / Simple</t>
  </si>
  <si>
    <t>Total Earnings</t>
  </si>
  <si>
    <t>Employee</t>
  </si>
  <si>
    <t>Allow.</t>
  </si>
  <si>
    <t>No.</t>
  </si>
  <si>
    <t>Payroll Register</t>
  </si>
  <si>
    <t>For the Period Ending: Jan. 07, 20XX</t>
  </si>
  <si>
    <t>Adams, Nikki</t>
  </si>
  <si>
    <t>Barr, Stephanie</t>
  </si>
  <si>
    <t>Duginski, Samuel</t>
  </si>
  <si>
    <t>Glander, Morgan</t>
  </si>
  <si>
    <t>Hines, Terrance</t>
  </si>
  <si>
    <t>Jama, Adamo</t>
  </si>
  <si>
    <t>Lee, Min</t>
  </si>
  <si>
    <t>Rorberts, Tammi</t>
  </si>
  <si>
    <t>Vick, Tomika</t>
  </si>
  <si>
    <t>Yo, Margaret</t>
  </si>
  <si>
    <t>Instructor Feedback</t>
  </si>
  <si>
    <t>FICA</t>
  </si>
  <si>
    <t>How long does it take a taxpayer to enroll in the Electronic Federal Tax Payment System (EFTPS)?</t>
  </si>
  <si>
    <t>What are the advantages of the EFTPS?</t>
  </si>
  <si>
    <t>How is self-employment income treated differently than income earned when you work for an employer?</t>
  </si>
  <si>
    <t>For this exercise, go to http://www.eftps.gov to search for “Electronic Federal Tax Payments” and go to http://www.ssa.gov/pubs/10022.html to search for “self-employment income”. Discuss the following questions:</t>
  </si>
  <si>
    <t>How do you report self-employment income?</t>
  </si>
  <si>
    <t>Taxable Earnings</t>
  </si>
  <si>
    <t>Net Pay</t>
  </si>
  <si>
    <t>FIT</t>
  </si>
  <si>
    <t>SIT</t>
  </si>
  <si>
    <t>SUTA</t>
  </si>
  <si>
    <t>CIT</t>
  </si>
  <si>
    <t>SIMPLE</t>
  </si>
  <si>
    <t>GROUP</t>
  </si>
  <si>
    <t>HEALTH</t>
  </si>
  <si>
    <t xml:space="preserve">Net </t>
  </si>
  <si>
    <t>Check No.</t>
  </si>
  <si>
    <t>Amount</t>
  </si>
  <si>
    <t>FUTA</t>
  </si>
  <si>
    <t>INS</t>
  </si>
  <si>
    <t>pay</t>
  </si>
  <si>
    <t>oasdi</t>
  </si>
  <si>
    <t>hi</t>
  </si>
  <si>
    <t>futa</t>
  </si>
  <si>
    <t>suta</t>
  </si>
  <si>
    <t>Journal</t>
  </si>
  <si>
    <t>Date</t>
  </si>
  <si>
    <t>Account</t>
  </si>
  <si>
    <t>Debit</t>
  </si>
  <si>
    <t>Credit</t>
  </si>
  <si>
    <t>Taxable</t>
  </si>
  <si>
    <t xml:space="preserve"> Earnings</t>
  </si>
  <si>
    <t>Rate</t>
  </si>
  <si>
    <t>FUTA Tax</t>
  </si>
  <si>
    <t>Net FUTA</t>
  </si>
  <si>
    <t>SUTA Tax</t>
  </si>
  <si>
    <t>FUTA Taxes Payable</t>
  </si>
  <si>
    <t>SUTA Taxes Payable</t>
  </si>
  <si>
    <t>Cash</t>
  </si>
  <si>
    <t>Problem 4.1</t>
  </si>
  <si>
    <t>An employee earns $900 per week.  Compute the employee portion of the</t>
  </si>
  <si>
    <t>Employee OASDI</t>
  </si>
  <si>
    <t>Employee HI</t>
  </si>
  <si>
    <t>FICA taxes.  Assume that the OASDI rate is 5.9% and the HI rate is 1.5%.</t>
  </si>
  <si>
    <t>Problem 4.2</t>
  </si>
  <si>
    <t>FICA taxes.  Assume that the OASDI rate is 7% and the HI rate is .45%.</t>
  </si>
  <si>
    <t>Problem 4.3</t>
  </si>
  <si>
    <t>An employee earns $3,500 a month.  Compute the employee portion of the</t>
  </si>
  <si>
    <t>Employer OASDI</t>
  </si>
  <si>
    <t>Problem 4.4</t>
  </si>
  <si>
    <t>Compute the employee and employer portions of the FICA taxes.  Assume</t>
  </si>
  <si>
    <t>that the OASDI rate is 6.35% and the HI rate is 1.15%.  Also assume that the</t>
  </si>
  <si>
    <t>Problem 4.5</t>
  </si>
  <si>
    <t>An employee earns $1,100 a month.  Compute the employee and employer</t>
  </si>
  <si>
    <t>portion of the FICA taxes.  Assume that the OASDI rate is 5.95% and the HI rate</t>
  </si>
  <si>
    <t>that the OASDI rate is 6.25% and the HI rate is 1.25%.  Also assume that the</t>
  </si>
  <si>
    <t>Determine the following taxes:</t>
  </si>
  <si>
    <t xml:space="preserve"> is 1 .25%.  Determine the following taxes:</t>
  </si>
  <si>
    <t>Problem 4.6</t>
  </si>
  <si>
    <t>No. 1</t>
  </si>
  <si>
    <t>No. 2</t>
  </si>
  <si>
    <t>No. 3</t>
  </si>
  <si>
    <t>No. 4</t>
  </si>
  <si>
    <t>No. 5</t>
  </si>
  <si>
    <t>No. 6</t>
  </si>
  <si>
    <t>No. 7</t>
  </si>
  <si>
    <t>Wages</t>
  </si>
  <si>
    <t>$620 weekly</t>
  </si>
  <si>
    <t>$680 weekly</t>
  </si>
  <si>
    <t>$4,200 monthly</t>
  </si>
  <si>
    <t>$5,300 monthly</t>
  </si>
  <si>
    <t>$5,800 monthly</t>
  </si>
  <si>
    <t>$48,000 annually</t>
  </si>
  <si>
    <t>$52,000 annually</t>
  </si>
  <si>
    <t>FICA Taxes</t>
  </si>
  <si>
    <t>Employer's OASDI</t>
  </si>
  <si>
    <t>Employer's HI</t>
  </si>
  <si>
    <t>The wags for several employees are listed below.  Assume that the OASDI rate is 6.4% and the HI rate is 2%.</t>
  </si>
  <si>
    <t>Determine the taxable wages for one biweekly pay period (two weeks) and determine the FICA taxes</t>
  </si>
  <si>
    <t>for the employee and the employer.</t>
  </si>
  <si>
    <t>Totals</t>
  </si>
  <si>
    <t>An employee earns $1,800 per week and has earned 112,800 year to date.</t>
  </si>
  <si>
    <t>taxable wage limit for OASDI is the first $113,500 of wages earned for the year.</t>
  </si>
  <si>
    <t>An employee earns 4,200 a month and has earned 111,700 year to date.</t>
  </si>
  <si>
    <t>taxable wage limit for OASDI is the first $112,500 of wages earned for the year.</t>
  </si>
  <si>
    <t>Module 04 Written Exercise</t>
  </si>
  <si>
    <t>Module 04 Payroll Problems</t>
  </si>
  <si>
    <t>Contuing Problem Instructions</t>
  </si>
  <si>
    <t>01/07/20XX</t>
  </si>
  <si>
    <t>Salaries and Wages Expense</t>
  </si>
  <si>
    <t>Employee FIT Payable</t>
  </si>
  <si>
    <t>Employee SIT Payable</t>
  </si>
  <si>
    <t>Empoyee SUTA Payable</t>
  </si>
  <si>
    <t>Employee CIT Payabale</t>
  </si>
  <si>
    <t>FICA - OASDI Payable</t>
  </si>
  <si>
    <t>FICA - HI Payable</t>
  </si>
  <si>
    <t>401K Contributions Payable</t>
  </si>
  <si>
    <t>Group Insurance Premiums Payable</t>
  </si>
  <si>
    <t>Health Insurance Premiums Payable</t>
  </si>
  <si>
    <t>Salaries and Wages Payable</t>
  </si>
  <si>
    <t>Payroll Taxes Expense</t>
  </si>
  <si>
    <t>FICA - HI Payabale</t>
  </si>
  <si>
    <t>01/14/20XX</t>
  </si>
  <si>
    <t>Continuing Problem Worksheen</t>
  </si>
  <si>
    <t>Tax</t>
  </si>
  <si>
    <t>HI Tax</t>
  </si>
  <si>
    <t>Refer to the partially completed payroll register from last week. You will now determine the amount of FICA taxes for the employee and the employer for the pay period ending January 7. 1. In the Taxable Earnings columns, record the amount of each employee’s weekly earnings that is subject to FICA taxes. 2. Using the taxable earnings, compute the OASDI (5.4%) and HI (.65%) taxes for each employee and record in the appropriate column. 3. Below the worksheet, in the space provided, use the total wages to calculate the employer's FICA obligation.  Note the employer's FICA taxes will be used in module 10 for the journal entry.  Keep your partially completed payroll register for use in the next module.</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</si>
</sst>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quot;$&quot;#,##0.00"/>
    <numFmt numFmtId="165" formatCode="#,##0.000_);\(#,##0.000\)"/>
    <numFmt numFmtId="166" formatCode="#,##0.0000_);\(#,##0.0000\)"/>
  </numFmts>
  <fonts count="20">
    <font>
      <sz val="11"/>
      <color theme="1"/>
      <name val="Calibri"/>
      <family val="2"/>
      <scheme val="minor"/>
    </font>
    <font>
      <b/>
      <sz val="11"/>
      <color theme="1"/>
      <name val="Calibri"/>
      <family val="2"/>
      <scheme val="minor"/>
    </font>
    <font>
      <sz val="9"/>
      <name val="Arial"/>
      <family val="2"/>
    </font>
    <font>
      <b/>
      <sz val="9"/>
      <name val="Arial"/>
      <family val="2"/>
    </font>
    <font>
      <sz val="9"/>
      <color theme="1"/>
      <name val="Calibri"/>
      <family val="2"/>
      <scheme val="minor"/>
    </font>
    <font>
      <b/>
      <sz val="9"/>
      <color theme="1"/>
      <name val="Calibri"/>
      <family val="2"/>
      <scheme val="minor"/>
    </font>
    <font>
      <sz val="9"/>
      <color theme="1"/>
      <name val="Arial"/>
      <family val="2"/>
    </font>
    <font>
      <b/>
      <sz val="9"/>
      <color theme="1"/>
      <name val="Arial"/>
      <family val="2"/>
    </font>
    <font>
      <b/>
      <sz val="9"/>
      <color indexed="10"/>
      <name val="Arial"/>
      <family val="2"/>
    </font>
    <font>
      <sz val="11"/>
      <color theme="1"/>
      <name val="Calibri"/>
      <family val="2"/>
      <scheme val="minor"/>
    </font>
    <font>
      <b/>
      <sz val="10"/>
      <color indexed="10"/>
      <name val="Arial"/>
      <family val="2"/>
    </font>
    <font>
      <b/>
      <sz val="12"/>
      <color indexed="10"/>
      <name val="Times New Roman"/>
      <family val="1"/>
    </font>
    <font>
      <sz val="10"/>
      <name val="Arial"/>
      <family val="2"/>
    </font>
    <font>
      <sz val="11"/>
      <color theme="1"/>
      <name val="Arial"/>
      <family val="2"/>
    </font>
    <font>
      <b/>
      <sz val="10"/>
      <name val="Arial"/>
      <family val="2"/>
    </font>
    <font>
      <b/>
      <sz val="12"/>
      <color indexed="10"/>
      <name val="Arial"/>
      <family val="2"/>
    </font>
    <font>
      <b/>
      <sz val="8"/>
      <color indexed="81"/>
      <name val="Tahoma"/>
      <family val="2"/>
    </font>
    <font>
      <sz val="8"/>
      <color indexed="81"/>
      <name val="Tahoma"/>
      <family val="2"/>
    </font>
    <font>
      <b/>
      <sz val="11"/>
      <color rgb="FF002060"/>
      <name val="Calibri"/>
      <family val="2"/>
      <scheme val="minor"/>
    </font>
    <font>
      <b/>
      <sz val="10"/>
      <color rgb="FF002060"/>
      <name val="Arial"/>
      <family val="2"/>
    </font>
  </fonts>
  <fills count="10">
    <fill>
      <patternFill patternType="none"/>
    </fill>
    <fill>
      <patternFill patternType="gray125"/>
    </fill>
    <fill>
      <patternFill patternType="solid">
        <fgColor theme="6" tint="0.39997558519241921"/>
        <bgColor indexed="64"/>
      </patternFill>
    </fill>
    <fill>
      <patternFill patternType="solid">
        <fgColor rgb="FF66FF66"/>
        <bgColor indexed="64"/>
      </patternFill>
    </fill>
    <fill>
      <patternFill patternType="solid">
        <fgColor rgb="FF00B0F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indexed="22"/>
        <bgColor indexed="64"/>
      </patternFill>
    </fill>
    <fill>
      <patternFill patternType="solid">
        <fgColor indexed="42"/>
        <bgColor indexed="64"/>
      </patternFill>
    </fill>
  </fills>
  <borders count="70">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top style="hair">
        <color indexed="64"/>
      </top>
      <bottom style="thin">
        <color indexed="64"/>
      </bottom>
      <diagonal/>
    </border>
    <border>
      <left style="double">
        <color indexed="64"/>
      </left>
      <right/>
      <top style="hair">
        <color indexed="64"/>
      </top>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diagonal/>
    </border>
    <border>
      <left style="double">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bottom style="hair">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hair">
        <color indexed="64"/>
      </top>
      <bottom style="hair">
        <color indexed="64"/>
      </bottom>
      <diagonal/>
    </border>
  </borders>
  <cellStyleXfs count="2">
    <xf numFmtId="0" fontId="0" fillId="0" borderId="0"/>
    <xf numFmtId="44" fontId="9" fillId="0" borderId="0" applyFont="0" applyFill="0" applyBorder="0" applyAlignment="0" applyProtection="0"/>
  </cellStyleXfs>
  <cellXfs count="200">
    <xf numFmtId="0" fontId="0" fillId="0" borderId="0" xfId="0"/>
    <xf numFmtId="0" fontId="2" fillId="0" borderId="0" xfId="0" applyFont="1" applyFill="1" applyBorder="1" applyAlignment="1">
      <alignment horizontal="center"/>
    </xf>
    <xf numFmtId="0" fontId="0" fillId="0" borderId="0" xfId="0" applyFill="1" applyBorder="1" applyAlignment="1"/>
    <xf numFmtId="0" fontId="0" fillId="0" borderId="0" xfId="0" applyAlignment="1"/>
    <xf numFmtId="0" fontId="2" fillId="3" borderId="22" xfId="0" applyFont="1" applyFill="1" applyBorder="1" applyAlignment="1">
      <alignment horizontal="center"/>
    </xf>
    <xf numFmtId="0" fontId="2" fillId="2" borderId="24"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164" fontId="2" fillId="2" borderId="44" xfId="0" applyNumberFormat="1" applyFont="1" applyFill="1" applyBorder="1" applyAlignment="1" applyProtection="1">
      <alignment horizontal="center"/>
      <protection locked="0"/>
    </xf>
    <xf numFmtId="164" fontId="2" fillId="2" borderId="14" xfId="0" applyNumberFormat="1" applyFont="1" applyFill="1" applyBorder="1" applyAlignment="1" applyProtection="1">
      <alignment horizontal="center"/>
      <protection locked="0"/>
    </xf>
    <xf numFmtId="0" fontId="2" fillId="3" borderId="6" xfId="0" applyFont="1" applyFill="1" applyBorder="1" applyAlignment="1">
      <alignment horizontal="center"/>
    </xf>
    <xf numFmtId="0" fontId="2" fillId="3" borderId="36" xfId="0" applyFont="1" applyFill="1" applyBorder="1" applyAlignment="1" applyProtection="1">
      <alignment horizontal="center"/>
    </xf>
    <xf numFmtId="0" fontId="2" fillId="3" borderId="37" xfId="0" applyFont="1" applyFill="1" applyBorder="1" applyAlignment="1" applyProtection="1">
      <alignment horizontal="center"/>
    </xf>
    <xf numFmtId="0" fontId="6" fillId="3" borderId="38" xfId="0" applyFont="1" applyFill="1" applyBorder="1" applyAlignment="1">
      <alignment horizontal="center"/>
    </xf>
    <xf numFmtId="0" fontId="6" fillId="3" borderId="39" xfId="0" applyFont="1" applyFill="1" applyBorder="1" applyAlignment="1">
      <alignment horizontal="center"/>
    </xf>
    <xf numFmtId="0" fontId="8" fillId="3" borderId="40" xfId="0" applyFont="1" applyFill="1" applyBorder="1" applyAlignment="1" applyProtection="1">
      <alignment horizontal="left"/>
      <protection hidden="1"/>
    </xf>
    <xf numFmtId="0" fontId="6" fillId="3" borderId="6" xfId="0" applyFont="1" applyFill="1" applyBorder="1" applyAlignment="1"/>
    <xf numFmtId="0" fontId="6" fillId="3" borderId="20" xfId="0" applyFont="1" applyFill="1" applyBorder="1" applyAlignment="1"/>
    <xf numFmtId="0" fontId="8" fillId="3" borderId="41" xfId="0" applyFont="1" applyFill="1" applyBorder="1" applyAlignment="1" applyProtection="1">
      <alignment horizontal="left"/>
      <protection hidden="1"/>
    </xf>
    <xf numFmtId="0" fontId="8" fillId="3" borderId="43" xfId="0" applyFont="1" applyFill="1" applyBorder="1" applyAlignment="1" applyProtection="1">
      <alignment horizontal="left"/>
      <protection hidden="1"/>
    </xf>
    <xf numFmtId="0" fontId="6" fillId="3" borderId="22" xfId="0" applyFont="1" applyFill="1" applyBorder="1" applyAlignment="1"/>
    <xf numFmtId="0" fontId="6" fillId="3" borderId="22" xfId="0" applyFont="1" applyFill="1" applyBorder="1" applyAlignment="1">
      <alignment horizontal="left"/>
    </xf>
    <xf numFmtId="0" fontId="6" fillId="3" borderId="1" xfId="0" applyFont="1" applyFill="1" applyBorder="1" applyAlignment="1"/>
    <xf numFmtId="0" fontId="6" fillId="3" borderId="1" xfId="0" applyFont="1" applyFill="1" applyBorder="1" applyAlignment="1">
      <alignment wrapText="1"/>
    </xf>
    <xf numFmtId="0" fontId="6" fillId="3" borderId="2" xfId="0" applyFont="1" applyFill="1" applyBorder="1" applyAlignment="1"/>
    <xf numFmtId="0" fontId="3" fillId="3" borderId="10" xfId="0" applyFont="1" applyFill="1" applyBorder="1" applyAlignment="1">
      <alignment horizontal="left"/>
    </xf>
    <xf numFmtId="0" fontId="3" fillId="3" borderId="0" xfId="0" applyFont="1" applyFill="1" applyBorder="1" applyAlignment="1">
      <alignment horizontal="left"/>
    </xf>
    <xf numFmtId="0" fontId="6" fillId="3" borderId="0" xfId="0" applyFont="1" applyFill="1" applyBorder="1" applyAlignment="1"/>
    <xf numFmtId="0" fontId="6" fillId="3" borderId="49" xfId="0" applyFont="1" applyFill="1" applyBorder="1" applyAlignment="1"/>
    <xf numFmtId="0" fontId="0" fillId="0" borderId="0" xfId="0" applyAlignment="1">
      <alignment horizontal="left"/>
    </xf>
    <xf numFmtId="0" fontId="0" fillId="0" borderId="0" xfId="0" applyFont="1" applyAlignment="1">
      <alignment horizontal="left"/>
    </xf>
    <xf numFmtId="0" fontId="0" fillId="0" borderId="0" xfId="0" applyFont="1" applyAlignment="1">
      <alignment vertical="top"/>
    </xf>
    <xf numFmtId="0" fontId="1" fillId="0" borderId="0" xfId="0" applyFont="1"/>
    <xf numFmtId="0" fontId="6" fillId="3" borderId="18" xfId="0" applyFont="1" applyFill="1" applyBorder="1" applyAlignment="1">
      <alignment horizontal="center" wrapText="1"/>
    </xf>
    <xf numFmtId="0" fontId="6" fillId="3" borderId="39" xfId="0" applyFont="1" applyFill="1" applyBorder="1" applyAlignment="1">
      <alignment horizontal="center" wrapText="1"/>
    </xf>
    <xf numFmtId="0" fontId="2" fillId="3" borderId="60" xfId="0" applyFont="1" applyFill="1" applyBorder="1" applyAlignment="1">
      <alignment horizontal="center"/>
    </xf>
    <xf numFmtId="0" fontId="0" fillId="0" borderId="0" xfId="0" applyFill="1" applyBorder="1"/>
    <xf numFmtId="0" fontId="3" fillId="0" borderId="0" xfId="0" applyFont="1" applyFill="1" applyBorder="1" applyAlignment="1">
      <alignment horizontal="center"/>
    </xf>
    <xf numFmtId="0" fontId="10" fillId="0" borderId="0" xfId="0" applyFont="1" applyAlignment="1"/>
    <xf numFmtId="0" fontId="3" fillId="0" borderId="0" xfId="0" applyFont="1" applyFill="1" applyAlignment="1">
      <alignment horizontal="center"/>
    </xf>
    <xf numFmtId="0" fontId="0" fillId="0" borderId="0" xfId="0" applyFill="1" applyAlignment="1"/>
    <xf numFmtId="0" fontId="6" fillId="0" borderId="0" xfId="0" applyFont="1" applyAlignment="1"/>
    <xf numFmtId="0" fontId="6" fillId="3" borderId="11" xfId="0" applyFont="1" applyFill="1" applyBorder="1" applyAlignment="1"/>
    <xf numFmtId="0" fontId="2" fillId="3" borderId="1" xfId="0" applyFont="1" applyFill="1" applyBorder="1" applyAlignment="1">
      <alignment horizontal="left"/>
    </xf>
    <xf numFmtId="0" fontId="6" fillId="3" borderId="62" xfId="0" applyFont="1" applyFill="1" applyBorder="1" applyAlignment="1"/>
    <xf numFmtId="0" fontId="0" fillId="0" borderId="0" xfId="0" applyFill="1" applyBorder="1" applyAlignment="1" applyProtection="1">
      <alignment horizontal="center"/>
    </xf>
    <xf numFmtId="0" fontId="2" fillId="3" borderId="63" xfId="0" applyFont="1" applyFill="1" applyBorder="1" applyAlignment="1">
      <alignment horizontal="center"/>
    </xf>
    <xf numFmtId="0" fontId="2" fillId="2" borderId="6" xfId="0" applyFont="1" applyFill="1" applyBorder="1" applyAlignment="1" applyProtection="1">
      <alignment horizontal="center"/>
      <protection locked="0"/>
    </xf>
    <xf numFmtId="0" fontId="6" fillId="7" borderId="24" xfId="0" applyNumberFormat="1" applyFont="1" applyFill="1" applyBorder="1" applyAlignment="1" applyProtection="1">
      <alignment horizontal="center"/>
      <protection locked="0"/>
    </xf>
    <xf numFmtId="0" fontId="11" fillId="0" borderId="0" xfId="0" applyFont="1" applyFill="1" applyBorder="1" applyAlignment="1" applyProtection="1">
      <alignment horizontal="left"/>
      <protection hidden="1"/>
    </xf>
    <xf numFmtId="43" fontId="0" fillId="8" borderId="27" xfId="0" applyNumberFormat="1" applyFill="1" applyBorder="1" applyAlignment="1" applyProtection="1">
      <protection locked="0"/>
    </xf>
    <xf numFmtId="43" fontId="0" fillId="8" borderId="26" xfId="0" applyNumberFormat="1" applyFill="1" applyBorder="1" applyAlignment="1" applyProtection="1">
      <protection locked="0"/>
    </xf>
    <xf numFmtId="43" fontId="0" fillId="8" borderId="26" xfId="0" applyNumberFormat="1" applyFill="1" applyBorder="1" applyAlignment="1" applyProtection="1">
      <alignment horizontal="right"/>
      <protection locked="0"/>
    </xf>
    <xf numFmtId="43" fontId="0" fillId="8" borderId="9" xfId="0" applyNumberFormat="1" applyFill="1" applyBorder="1" applyAlignment="1" applyProtection="1">
      <protection locked="0"/>
    </xf>
    <xf numFmtId="0" fontId="6" fillId="7" borderId="64" xfId="0" applyNumberFormat="1" applyFont="1" applyFill="1" applyBorder="1" applyAlignment="1" applyProtection="1">
      <alignment horizontal="center"/>
    </xf>
    <xf numFmtId="43" fontId="0" fillId="8" borderId="27" xfId="0" applyNumberFormat="1" applyFill="1" applyBorder="1" applyAlignment="1" applyProtection="1">
      <alignment horizontal="right"/>
      <protection locked="0"/>
    </xf>
    <xf numFmtId="43" fontId="0" fillId="8" borderId="19" xfId="0" applyNumberFormat="1" applyFill="1" applyBorder="1" applyAlignment="1" applyProtection="1">
      <alignment horizontal="right"/>
      <protection locked="0"/>
    </xf>
    <xf numFmtId="43" fontId="0" fillId="8" borderId="33" xfId="0" applyNumberFormat="1" applyFill="1" applyBorder="1" applyAlignment="1" applyProtection="1">
      <protection locked="0"/>
    </xf>
    <xf numFmtId="43" fontId="0" fillId="8" borderId="34" xfId="0" applyNumberFormat="1" applyFill="1" applyBorder="1" applyAlignment="1" applyProtection="1">
      <protection locked="0"/>
    </xf>
    <xf numFmtId="43" fontId="6" fillId="7" borderId="36" xfId="0" applyNumberFormat="1" applyFont="1" applyFill="1" applyBorder="1" applyAlignment="1" applyProtection="1"/>
    <xf numFmtId="43" fontId="0" fillId="8" borderId="35" xfId="0" applyNumberFormat="1" applyFill="1" applyBorder="1" applyAlignment="1" applyProtection="1">
      <protection locked="0"/>
    </xf>
    <xf numFmtId="43" fontId="12" fillId="8" borderId="2" xfId="0" applyNumberFormat="1" applyFont="1" applyFill="1" applyBorder="1" applyAlignment="1" applyProtection="1">
      <alignment horizontal="right"/>
      <protection locked="0"/>
    </xf>
    <xf numFmtId="0" fontId="13" fillId="0" borderId="0" xfId="0" applyFont="1" applyAlignment="1"/>
    <xf numFmtId="0" fontId="13" fillId="0" borderId="0" xfId="0" applyFont="1" applyFill="1" applyAlignment="1"/>
    <xf numFmtId="0" fontId="14" fillId="0" borderId="0" xfId="0" applyFont="1" applyFill="1" applyBorder="1" applyAlignment="1">
      <alignment horizontal="center" wrapText="1"/>
    </xf>
    <xf numFmtId="0" fontId="13" fillId="0" borderId="0" xfId="0" applyFont="1" applyFill="1" applyBorder="1" applyAlignment="1"/>
    <xf numFmtId="0" fontId="13" fillId="2" borderId="0" xfId="0" applyFont="1" applyFill="1" applyAlignment="1"/>
    <xf numFmtId="0" fontId="13" fillId="2" borderId="9" xfId="0" applyFont="1" applyFill="1" applyBorder="1" applyAlignment="1"/>
    <xf numFmtId="0" fontId="3" fillId="2" borderId="1" xfId="0" applyFont="1" applyFill="1" applyBorder="1" applyAlignment="1">
      <alignment horizontal="center"/>
    </xf>
    <xf numFmtId="0" fontId="13" fillId="2" borderId="1" xfId="0" applyFont="1" applyFill="1" applyBorder="1" applyAlignment="1"/>
    <xf numFmtId="0" fontId="13" fillId="2" borderId="0" xfId="0" applyFont="1" applyFill="1" applyAlignment="1">
      <alignment horizontal="center"/>
    </xf>
    <xf numFmtId="0" fontId="14" fillId="2" borderId="0" xfId="0" applyFont="1" applyFill="1" applyAlignment="1">
      <alignment horizontal="center"/>
    </xf>
    <xf numFmtId="0" fontId="15" fillId="2" borderId="0" xfId="0" applyFont="1" applyFill="1" applyBorder="1" applyAlignment="1" applyProtection="1">
      <alignment horizontal="left"/>
      <protection hidden="1"/>
    </xf>
    <xf numFmtId="43" fontId="0" fillId="8" borderId="32" xfId="0" applyNumberFormat="1" applyFill="1" applyBorder="1" applyAlignment="1" applyProtection="1">
      <protection locked="0"/>
    </xf>
    <xf numFmtId="0" fontId="0" fillId="9" borderId="0" xfId="0" applyFill="1" applyAlignment="1"/>
    <xf numFmtId="0" fontId="13" fillId="2" borderId="0" xfId="0" applyFont="1" applyFill="1" applyAlignment="1">
      <alignment horizontal="left"/>
    </xf>
    <xf numFmtId="0" fontId="12" fillId="2" borderId="0" xfId="0" applyFont="1" applyFill="1" applyAlignment="1"/>
    <xf numFmtId="0" fontId="12" fillId="2" borderId="0" xfId="0" applyFont="1" applyFill="1" applyAlignment="1">
      <alignment horizontal="center"/>
    </xf>
    <xf numFmtId="0" fontId="0" fillId="0" borderId="0" xfId="0" applyAlignment="1">
      <alignment horizontal="center"/>
    </xf>
    <xf numFmtId="43" fontId="0" fillId="0" borderId="0" xfId="0" applyNumberFormat="1" applyAlignment="1"/>
    <xf numFmtId="0" fontId="18" fillId="0" borderId="0" xfId="0" applyFont="1"/>
    <xf numFmtId="44" fontId="0" fillId="0" borderId="67" xfId="1" applyFont="1" applyBorder="1"/>
    <xf numFmtId="0" fontId="0" fillId="0" borderId="0" xfId="0" applyBorder="1" applyAlignment="1">
      <alignment horizontal="left" vertical="top" wrapText="1"/>
    </xf>
    <xf numFmtId="0" fontId="1" fillId="0" borderId="0" xfId="0" applyFont="1" applyAlignment="1">
      <alignment horizontal="left"/>
    </xf>
    <xf numFmtId="0" fontId="0" fillId="0" borderId="0" xfId="0" applyFont="1"/>
    <xf numFmtId="0" fontId="1" fillId="0" borderId="0" xfId="0" applyFont="1" applyAlignment="1">
      <alignment horizontal="center"/>
    </xf>
    <xf numFmtId="44" fontId="0" fillId="0" borderId="0" xfId="1" applyFont="1" applyBorder="1"/>
    <xf numFmtId="0" fontId="19" fillId="0" borderId="0" xfId="0" applyFont="1" applyAlignment="1" applyProtection="1"/>
    <xf numFmtId="44" fontId="2" fillId="2" borderId="25" xfId="1" applyFont="1" applyFill="1" applyBorder="1" applyAlignment="1" applyProtection="1">
      <alignment horizontal="center"/>
      <protection locked="0"/>
    </xf>
    <xf numFmtId="44" fontId="2" fillId="2" borderId="23" xfId="1" applyFont="1" applyFill="1" applyBorder="1" applyAlignment="1" applyProtection="1">
      <alignment horizontal="right"/>
      <protection locked="0"/>
    </xf>
    <xf numFmtId="44" fontId="2" fillId="2" borderId="25" xfId="1" applyFont="1" applyFill="1" applyBorder="1" applyAlignment="1" applyProtection="1">
      <alignment horizontal="right"/>
      <protection locked="0"/>
    </xf>
    <xf numFmtId="44" fontId="6" fillId="2" borderId="26" xfId="1" applyFont="1" applyFill="1" applyBorder="1" applyAlignment="1" applyProtection="1">
      <alignment horizontal="right"/>
      <protection locked="0"/>
    </xf>
    <xf numFmtId="44" fontId="6" fillId="2" borderId="26" xfId="1" applyFont="1" applyFill="1" applyBorder="1" applyAlignment="1" applyProtection="1">
      <protection locked="0"/>
    </xf>
    <xf numFmtId="44" fontId="6" fillId="2" borderId="27" xfId="1" applyFont="1" applyFill="1" applyBorder="1" applyAlignment="1" applyProtection="1">
      <protection locked="0"/>
    </xf>
    <xf numFmtId="44" fontId="6" fillId="7" borderId="9" xfId="1" applyFont="1" applyFill="1" applyBorder="1" applyAlignment="1" applyProtection="1">
      <protection locked="0"/>
    </xf>
    <xf numFmtId="44" fontId="6" fillId="5" borderId="26" xfId="1" applyFont="1" applyFill="1" applyBorder="1" applyAlignment="1" applyProtection="1">
      <protection locked="0"/>
    </xf>
    <xf numFmtId="44" fontId="6" fillId="5" borderId="40" xfId="1" applyFont="1" applyFill="1" applyBorder="1" applyAlignment="1" applyProtection="1">
      <protection locked="0"/>
    </xf>
    <xf numFmtId="44" fontId="2" fillId="2" borderId="30" xfId="1" applyFont="1" applyFill="1" applyBorder="1" applyAlignment="1" applyProtection="1">
      <alignment horizontal="center"/>
      <protection locked="0"/>
    </xf>
    <xf numFmtId="44" fontId="2" fillId="2" borderId="28" xfId="1" applyFont="1" applyFill="1" applyBorder="1" applyAlignment="1" applyProtection="1">
      <alignment horizontal="right"/>
      <protection locked="0"/>
    </xf>
    <xf numFmtId="44" fontId="2" fillId="2" borderId="4" xfId="1" applyFont="1" applyFill="1" applyBorder="1" applyAlignment="1" applyProtection="1">
      <alignment horizontal="right"/>
      <protection locked="0"/>
    </xf>
    <xf numFmtId="44" fontId="6" fillId="2" borderId="27" xfId="1" applyFont="1" applyFill="1" applyBorder="1" applyAlignment="1" applyProtection="1">
      <alignment horizontal="right"/>
      <protection locked="0"/>
    </xf>
    <xf numFmtId="44" fontId="6" fillId="7" borderId="28" xfId="1" applyFont="1" applyFill="1" applyBorder="1" applyAlignment="1" applyProtection="1">
      <protection locked="0"/>
    </xf>
    <xf numFmtId="44" fontId="6" fillId="5" borderId="27" xfId="1" applyFont="1" applyFill="1" applyBorder="1" applyAlignment="1" applyProtection="1">
      <protection locked="0"/>
    </xf>
    <xf numFmtId="44" fontId="6" fillId="5" borderId="41" xfId="1" applyFont="1" applyFill="1" applyBorder="1" applyAlignment="1" applyProtection="1">
      <protection locked="0"/>
    </xf>
    <xf numFmtId="44" fontId="2" fillId="2" borderId="31" xfId="1" applyFont="1" applyFill="1" applyBorder="1" applyAlignment="1" applyProtection="1">
      <alignment horizontal="right"/>
      <protection locked="0"/>
    </xf>
    <xf numFmtId="44" fontId="6" fillId="2" borderId="30" xfId="1" applyFont="1" applyFill="1" applyBorder="1" applyAlignment="1" applyProtection="1">
      <alignment horizontal="center"/>
      <protection locked="0"/>
    </xf>
    <xf numFmtId="44" fontId="2" fillId="2" borderId="32" xfId="1" applyFont="1" applyFill="1" applyBorder="1" applyAlignment="1" applyProtection="1">
      <alignment horizontal="right"/>
      <protection locked="0"/>
    </xf>
    <xf numFmtId="44" fontId="2" fillId="2" borderId="14" xfId="1" applyFont="1" applyFill="1" applyBorder="1" applyAlignment="1" applyProtection="1">
      <alignment horizontal="center"/>
      <protection locked="0"/>
    </xf>
    <xf numFmtId="44" fontId="2" fillId="2" borderId="14" xfId="1" applyFont="1" applyFill="1" applyBorder="1" applyAlignment="1" applyProtection="1">
      <alignment horizontal="right"/>
      <protection locked="0"/>
    </xf>
    <xf numFmtId="44" fontId="6" fillId="2" borderId="33" xfId="1" applyFont="1" applyFill="1" applyBorder="1" applyAlignment="1" applyProtection="1">
      <protection locked="0"/>
    </xf>
    <xf numFmtId="44" fontId="6" fillId="2" borderId="19" xfId="1" applyFont="1" applyFill="1" applyBorder="1" applyAlignment="1" applyProtection="1">
      <alignment horizontal="right"/>
      <protection locked="0"/>
    </xf>
    <xf numFmtId="44" fontId="6" fillId="5" borderId="33" xfId="1" applyFont="1" applyFill="1" applyBorder="1" applyAlignment="1" applyProtection="1">
      <protection locked="0"/>
    </xf>
    <xf numFmtId="44" fontId="6" fillId="5" borderId="34" xfId="1" applyFont="1" applyFill="1" applyBorder="1" applyAlignment="1" applyProtection="1">
      <protection locked="0"/>
    </xf>
    <xf numFmtId="44" fontId="6" fillId="5" borderId="65" xfId="1" applyFont="1" applyFill="1" applyBorder="1" applyAlignment="1" applyProtection="1">
      <protection locked="0"/>
    </xf>
    <xf numFmtId="44" fontId="6" fillId="2" borderId="35" xfId="1" applyFont="1" applyFill="1" applyBorder="1" applyAlignment="1" applyProtection="1">
      <protection locked="0"/>
    </xf>
    <xf numFmtId="44" fontId="6" fillId="7" borderId="35" xfId="1" applyFont="1" applyFill="1" applyBorder="1" applyAlignment="1" applyProtection="1">
      <protection locked="0"/>
    </xf>
    <xf numFmtId="44" fontId="6" fillId="5" borderId="35" xfId="1" applyFont="1" applyFill="1" applyBorder="1" applyAlignment="1" applyProtection="1">
      <protection locked="0"/>
    </xf>
    <xf numFmtId="44" fontId="6" fillId="5" borderId="66" xfId="1" applyFont="1" applyFill="1" applyBorder="1" applyAlignment="1" applyProtection="1">
      <protection locked="0"/>
    </xf>
    <xf numFmtId="44" fontId="13" fillId="2" borderId="32" xfId="1" applyFont="1" applyFill="1" applyBorder="1" applyAlignment="1" applyProtection="1">
      <protection locked="0"/>
    </xf>
    <xf numFmtId="44" fontId="13" fillId="2" borderId="0" xfId="1" applyFont="1" applyFill="1" applyAlignment="1"/>
    <xf numFmtId="44" fontId="12" fillId="2" borderId="69" xfId="1" applyFont="1" applyFill="1" applyBorder="1" applyAlignment="1" applyProtection="1">
      <protection locked="0"/>
    </xf>
    <xf numFmtId="165" fontId="12" fillId="2" borderId="69" xfId="1" applyNumberFormat="1" applyFont="1" applyFill="1" applyBorder="1" applyAlignment="1" applyProtection="1">
      <alignment horizontal="center"/>
      <protection locked="0"/>
    </xf>
    <xf numFmtId="44" fontId="12" fillId="2" borderId="67" xfId="1" applyFont="1" applyFill="1" applyBorder="1" applyAlignment="1" applyProtection="1">
      <protection locked="0"/>
    </xf>
    <xf numFmtId="166" fontId="12" fillId="2" borderId="69" xfId="1" applyNumberFormat="1" applyFont="1" applyFill="1" applyBorder="1" applyAlignment="1" applyProtection="1">
      <alignment horizontal="center"/>
      <protection locked="0"/>
    </xf>
    <xf numFmtId="0" fontId="0" fillId="0" borderId="50"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0"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6" fillId="0" borderId="0" xfId="0" applyFont="1" applyAlignment="1">
      <alignment vertical="top" wrapText="1"/>
    </xf>
    <xf numFmtId="0" fontId="0" fillId="0" borderId="0" xfId="0"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wrapText="1"/>
    </xf>
    <xf numFmtId="0" fontId="0" fillId="0" borderId="23" xfId="0" applyBorder="1" applyAlignment="1">
      <alignment horizontal="left" vertical="top" wrapText="1"/>
    </xf>
    <xf numFmtId="0" fontId="0" fillId="0" borderId="9" xfId="0" applyBorder="1" applyAlignment="1">
      <alignment horizontal="left" vertical="top" wrapText="1"/>
    </xf>
    <xf numFmtId="0" fontId="0" fillId="0" borderId="68"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6" fillId="3" borderId="6" xfId="0" quotePrefix="1" applyFont="1" applyFill="1" applyBorder="1" applyAlignment="1">
      <alignment wrapText="1"/>
    </xf>
    <xf numFmtId="0" fontId="0" fillId="0" borderId="21" xfId="0" applyBorder="1" applyAlignment="1">
      <alignment wrapText="1"/>
    </xf>
    <xf numFmtId="0" fontId="7" fillId="0" borderId="1" xfId="0" applyFont="1" applyBorder="1" applyAlignment="1">
      <alignment horizontal="center" wrapText="1"/>
    </xf>
    <xf numFmtId="0" fontId="5" fillId="0" borderId="1" xfId="0" applyFont="1" applyBorder="1" applyAlignment="1">
      <alignment horizontal="center" wrapText="1"/>
    </xf>
    <xf numFmtId="0" fontId="3" fillId="2" borderId="1" xfId="0" applyFont="1" applyFill="1" applyBorder="1" applyAlignment="1">
      <alignment horizontal="center" wrapText="1"/>
    </xf>
    <xf numFmtId="0" fontId="0" fillId="0" borderId="1" xfId="0" applyBorder="1" applyAlignment="1">
      <alignment wrapText="1"/>
    </xf>
    <xf numFmtId="0" fontId="3" fillId="3" borderId="42" xfId="0" applyFont="1" applyFill="1" applyBorder="1" applyAlignment="1">
      <alignment horizontal="center" wrapText="1"/>
    </xf>
    <xf numFmtId="0" fontId="7" fillId="0" borderId="38" xfId="0" applyFont="1" applyBorder="1" applyAlignment="1">
      <alignment horizontal="center" wrapText="1"/>
    </xf>
    <xf numFmtId="0" fontId="7" fillId="0" borderId="39" xfId="0" applyFont="1" applyBorder="1" applyAlignment="1">
      <alignment horizontal="center" wrapText="1"/>
    </xf>
    <xf numFmtId="0" fontId="2" fillId="6" borderId="7" xfId="0" applyFont="1" applyFill="1" applyBorder="1" applyAlignment="1">
      <alignment horizontal="center" wrapText="1"/>
    </xf>
    <xf numFmtId="0" fontId="6" fillId="0" borderId="12" xfId="0" applyFont="1" applyBorder="1" applyAlignment="1">
      <alignment horizontal="center" wrapText="1"/>
    </xf>
    <xf numFmtId="0" fontId="6" fillId="0" borderId="16" xfId="0" applyFont="1" applyBorder="1" applyAlignment="1">
      <alignment horizontal="center" wrapText="1"/>
    </xf>
    <xf numFmtId="0" fontId="7" fillId="3" borderId="42" xfId="0" applyFont="1" applyFill="1" applyBorder="1" applyAlignment="1">
      <alignment horizontal="center" wrapText="1"/>
    </xf>
    <xf numFmtId="0" fontId="3" fillId="3" borderId="58" xfId="0" applyFont="1" applyFill="1" applyBorder="1" applyAlignment="1">
      <alignment horizontal="center"/>
    </xf>
    <xf numFmtId="0" fontId="3" fillId="3" borderId="59" xfId="0" applyFont="1" applyFill="1" applyBorder="1" applyAlignment="1">
      <alignment horizontal="center"/>
    </xf>
    <xf numFmtId="0" fontId="3" fillId="3" borderId="19" xfId="0" applyFont="1" applyFill="1" applyBorder="1" applyAlignment="1">
      <alignment horizontal="center"/>
    </xf>
    <xf numFmtId="0" fontId="3" fillId="3" borderId="18" xfId="0" applyFont="1" applyFill="1" applyBorder="1" applyAlignment="1">
      <alignment horizontal="center"/>
    </xf>
    <xf numFmtId="0" fontId="2" fillId="3" borderId="8" xfId="0" applyFont="1" applyFill="1" applyBorder="1" applyAlignment="1">
      <alignment horizontal="center" wrapText="1"/>
    </xf>
    <xf numFmtId="0" fontId="6" fillId="0" borderId="13" xfId="0" applyFont="1" applyBorder="1" applyAlignment="1">
      <alignment horizontal="center" wrapText="1"/>
    </xf>
    <xf numFmtId="0" fontId="6" fillId="0" borderId="17" xfId="0" applyFont="1" applyBorder="1" applyAlignment="1">
      <alignment horizontal="center" wrapText="1"/>
    </xf>
    <xf numFmtId="0" fontId="2" fillId="3" borderId="47" xfId="0" applyFont="1" applyFill="1" applyBorder="1" applyAlignment="1">
      <alignment horizontal="center" wrapText="1"/>
    </xf>
    <xf numFmtId="0" fontId="6" fillId="0" borderId="45" xfId="0" applyFont="1" applyBorder="1" applyAlignment="1">
      <alignment horizontal="center" wrapText="1"/>
    </xf>
    <xf numFmtId="0" fontId="6" fillId="0" borderId="46" xfId="0" applyFont="1" applyBorder="1" applyAlignment="1">
      <alignment horizontal="center" wrapText="1"/>
    </xf>
    <xf numFmtId="0" fontId="7" fillId="3" borderId="42" xfId="0" applyFont="1" applyFill="1" applyBorder="1" applyAlignment="1" applyProtection="1">
      <alignment horizontal="center" wrapText="1"/>
    </xf>
    <xf numFmtId="0" fontId="3" fillId="4" borderId="42" xfId="0" applyFont="1" applyFill="1" applyBorder="1" applyAlignment="1">
      <alignment horizontal="center" wrapText="1"/>
    </xf>
    <xf numFmtId="0" fontId="6" fillId="6" borderId="47" xfId="0" applyFont="1" applyFill="1" applyBorder="1" applyAlignment="1">
      <alignment horizontal="center" wrapText="1"/>
    </xf>
    <xf numFmtId="0" fontId="7" fillId="3" borderId="48" xfId="0" applyFont="1" applyFill="1" applyBorder="1" applyAlignment="1">
      <alignment horizontal="center" wrapText="1"/>
    </xf>
    <xf numFmtId="0" fontId="1" fillId="3" borderId="3" xfId="0" applyFont="1" applyFill="1" applyBorder="1" applyAlignment="1">
      <alignment horizontal="center" wrapText="1"/>
    </xf>
    <xf numFmtId="0" fontId="1" fillId="3" borderId="61" xfId="0" applyFont="1" applyFill="1" applyBorder="1" applyAlignment="1">
      <alignment horizontal="center" wrapText="1"/>
    </xf>
    <xf numFmtId="0" fontId="6" fillId="3" borderId="10" xfId="0" applyFont="1" applyFill="1" applyBorder="1" applyAlignment="1">
      <alignment horizontal="center" wrapText="1"/>
    </xf>
    <xf numFmtId="0" fontId="0" fillId="3" borderId="0" xfId="0" applyFill="1" applyBorder="1" applyAlignment="1">
      <alignment wrapText="1"/>
    </xf>
    <xf numFmtId="0" fontId="0" fillId="3" borderId="11" xfId="0" applyFill="1" applyBorder="1" applyAlignment="1">
      <alignment wrapText="1"/>
    </xf>
    <xf numFmtId="0" fontId="2" fillId="3" borderId="19" xfId="0" applyFont="1" applyFill="1" applyBorder="1" applyAlignment="1">
      <alignment wrapText="1"/>
    </xf>
    <xf numFmtId="0" fontId="0" fillId="3" borderId="1" xfId="0" applyFill="1" applyBorder="1" applyAlignment="1">
      <alignment wrapText="1"/>
    </xf>
    <xf numFmtId="0" fontId="7" fillId="3" borderId="12" xfId="0" applyFont="1" applyFill="1" applyBorder="1" applyAlignment="1">
      <alignment horizontal="center" wrapText="1"/>
    </xf>
    <xf numFmtId="0" fontId="5" fillId="0" borderId="12" xfId="0" applyFont="1" applyBorder="1" applyAlignment="1">
      <alignment horizontal="center" wrapText="1"/>
    </xf>
    <xf numFmtId="0" fontId="5" fillId="0" borderId="16" xfId="0" applyFont="1" applyBorder="1" applyAlignment="1">
      <alignment horizontal="center" wrapText="1"/>
    </xf>
    <xf numFmtId="0" fontId="3" fillId="3" borderId="4" xfId="0" applyFont="1" applyFill="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3" fillId="3" borderId="13" xfId="0" applyFont="1" applyFill="1" applyBorder="1" applyAlignment="1">
      <alignment horizontal="center" wrapText="1"/>
    </xf>
    <xf numFmtId="0" fontId="3" fillId="3" borderId="45" xfId="0" applyFont="1" applyFill="1" applyBorder="1" applyAlignment="1">
      <alignment horizontal="center" wrapText="1"/>
    </xf>
    <xf numFmtId="0" fontId="3" fillId="3" borderId="19" xfId="0" applyFont="1" applyFill="1" applyBorder="1" applyAlignment="1">
      <alignment horizontal="center" wrapText="1"/>
    </xf>
    <xf numFmtId="0" fontId="6" fillId="0" borderId="1" xfId="0" applyFont="1" applyBorder="1" applyAlignment="1">
      <alignment horizontal="center"/>
    </xf>
    <xf numFmtId="0" fontId="6" fillId="0" borderId="18" xfId="0" applyFont="1" applyBorder="1" applyAlignment="1">
      <alignment horizontal="center"/>
    </xf>
    <xf numFmtId="0" fontId="6" fillId="0" borderId="1" xfId="0" applyFont="1" applyBorder="1" applyAlignment="1">
      <alignment horizontal="center" wrapText="1"/>
    </xf>
    <xf numFmtId="0" fontId="6" fillId="0" borderId="18" xfId="0" applyFont="1" applyBorder="1" applyAlignment="1">
      <alignment horizontal="center" wrapText="1"/>
    </xf>
    <xf numFmtId="0" fontId="3" fillId="6" borderId="19" xfId="0" applyFont="1" applyFill="1" applyBorder="1" applyAlignment="1">
      <alignment horizontal="center"/>
    </xf>
    <xf numFmtId="0" fontId="7" fillId="0" borderId="18" xfId="0" applyFont="1" applyBorder="1" applyAlignment="1">
      <alignment horizontal="center"/>
    </xf>
    <xf numFmtId="0" fontId="3" fillId="4" borderId="19" xfId="0" applyFont="1" applyFill="1" applyBorder="1" applyAlignment="1">
      <alignment horizontal="center" wrapText="1"/>
    </xf>
    <xf numFmtId="0" fontId="7" fillId="0" borderId="1" xfId="0" applyFont="1" applyBorder="1" applyAlignment="1">
      <alignment horizontal="center"/>
    </xf>
    <xf numFmtId="0" fontId="2" fillId="3" borderId="7"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66FF66"/>
      <color rgb="FF99FF99"/>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Y27"/>
  <sheetViews>
    <sheetView topLeftCell="A13" workbookViewId="0">
      <selection activeCell="D38" sqref="D38"/>
    </sheetView>
  </sheetViews>
  <sheetFormatPr defaultRowHeight="15"/>
  <sheetData>
    <row r="1" spans="1:25">
      <c r="A1" s="79" t="s">
        <v>117</v>
      </c>
    </row>
    <row r="3" spans="1:25">
      <c r="A3" s="135" t="s">
        <v>36</v>
      </c>
      <c r="B3" s="135"/>
      <c r="C3" s="135"/>
      <c r="D3" s="135"/>
      <c r="E3" s="135"/>
      <c r="F3" s="135"/>
      <c r="G3" s="135"/>
      <c r="H3" s="135"/>
      <c r="I3" s="135"/>
      <c r="J3" s="135"/>
      <c r="K3" s="135"/>
      <c r="L3" s="135"/>
      <c r="M3" s="135"/>
      <c r="N3" s="135"/>
      <c r="O3" s="135"/>
      <c r="P3" s="135"/>
    </row>
    <row r="4" spans="1:25">
      <c r="A4" s="135"/>
      <c r="B4" s="135"/>
      <c r="C4" s="135"/>
      <c r="D4" s="135"/>
      <c r="E4" s="135"/>
      <c r="F4" s="135"/>
      <c r="G4" s="135"/>
      <c r="H4" s="135"/>
      <c r="I4" s="135"/>
      <c r="J4" s="135"/>
      <c r="K4" s="135"/>
      <c r="L4" s="135"/>
      <c r="M4" s="135"/>
      <c r="N4" s="135"/>
      <c r="O4" s="135"/>
      <c r="P4" s="135"/>
    </row>
    <row r="5" spans="1:25">
      <c r="A5" s="135"/>
      <c r="B5" s="135"/>
      <c r="C5" s="135"/>
      <c r="D5" s="135"/>
      <c r="E5" s="135"/>
      <c r="F5" s="135"/>
      <c r="G5" s="135"/>
      <c r="H5" s="135"/>
      <c r="I5" s="135"/>
      <c r="J5" s="135"/>
      <c r="K5" s="135"/>
      <c r="L5" s="135"/>
      <c r="M5" s="135"/>
      <c r="N5" s="135"/>
      <c r="O5" s="135"/>
      <c r="P5" s="135"/>
    </row>
    <row r="6" spans="1:25">
      <c r="A6" s="3"/>
      <c r="B6" s="3"/>
      <c r="C6" s="3"/>
      <c r="D6" s="3"/>
      <c r="E6" s="3"/>
      <c r="F6" s="3"/>
      <c r="G6" s="3"/>
      <c r="H6" s="3"/>
      <c r="I6" s="3"/>
      <c r="R6" s="31" t="s">
        <v>31</v>
      </c>
    </row>
    <row r="7" spans="1:25" ht="15.75" thickBot="1"/>
    <row r="8" spans="1:25">
      <c r="A8" s="29">
        <v>1</v>
      </c>
      <c r="B8" s="132" t="s">
        <v>33</v>
      </c>
      <c r="C8" s="133"/>
      <c r="D8" s="133"/>
      <c r="E8" s="133"/>
      <c r="F8" s="133"/>
      <c r="G8" s="133"/>
      <c r="I8" s="123"/>
      <c r="J8" s="124"/>
      <c r="K8" s="124"/>
      <c r="L8" s="124"/>
      <c r="M8" s="124"/>
      <c r="N8" s="124"/>
      <c r="O8" s="124"/>
      <c r="P8" s="125"/>
      <c r="R8" s="123"/>
      <c r="S8" s="124"/>
      <c r="T8" s="124"/>
      <c r="U8" s="124"/>
      <c r="V8" s="124"/>
      <c r="W8" s="124"/>
      <c r="X8" s="124"/>
      <c r="Y8" s="125"/>
    </row>
    <row r="9" spans="1:25">
      <c r="A9" s="29"/>
      <c r="B9" s="133"/>
      <c r="C9" s="133"/>
      <c r="D9" s="133"/>
      <c r="E9" s="133"/>
      <c r="F9" s="133"/>
      <c r="G9" s="133"/>
      <c r="I9" s="126"/>
      <c r="J9" s="127"/>
      <c r="K9" s="127"/>
      <c r="L9" s="127"/>
      <c r="M9" s="127"/>
      <c r="N9" s="127"/>
      <c r="O9" s="127"/>
      <c r="P9" s="128"/>
      <c r="R9" s="126"/>
      <c r="S9" s="127"/>
      <c r="T9" s="127"/>
      <c r="U9" s="127"/>
      <c r="V9" s="127"/>
      <c r="W9" s="127"/>
      <c r="X9" s="127"/>
      <c r="Y9" s="128"/>
    </row>
    <row r="10" spans="1:25">
      <c r="A10" s="29"/>
      <c r="B10" s="30"/>
      <c r="C10" s="30"/>
      <c r="D10" s="30"/>
      <c r="E10" s="30"/>
      <c r="F10" s="30"/>
      <c r="G10" s="30"/>
      <c r="I10" s="126"/>
      <c r="J10" s="127"/>
      <c r="K10" s="127"/>
      <c r="L10" s="127"/>
      <c r="M10" s="127"/>
      <c r="N10" s="127"/>
      <c r="O10" s="127"/>
      <c r="P10" s="128"/>
      <c r="R10" s="126"/>
      <c r="S10" s="127"/>
      <c r="T10" s="127"/>
      <c r="U10" s="127"/>
      <c r="V10" s="127"/>
      <c r="W10" s="127"/>
      <c r="X10" s="127"/>
      <c r="Y10" s="128"/>
    </row>
    <row r="11" spans="1:25" ht="15.75" thickBot="1">
      <c r="A11" s="29"/>
      <c r="B11" s="30"/>
      <c r="C11" s="30"/>
      <c r="D11" s="30"/>
      <c r="E11" s="30"/>
      <c r="F11" s="30"/>
      <c r="G11" s="30"/>
      <c r="I11" s="129"/>
      <c r="J11" s="130"/>
      <c r="K11" s="130"/>
      <c r="L11" s="130"/>
      <c r="M11" s="130"/>
      <c r="N11" s="130"/>
      <c r="O11" s="130"/>
      <c r="P11" s="131"/>
      <c r="R11" s="129"/>
      <c r="S11" s="130"/>
      <c r="T11" s="130"/>
      <c r="U11" s="130"/>
      <c r="V11" s="130"/>
      <c r="W11" s="130"/>
      <c r="X11" s="130"/>
      <c r="Y11" s="131"/>
    </row>
    <row r="12" spans="1:25" ht="15.75" thickBot="1">
      <c r="A12" s="29"/>
      <c r="B12" s="30"/>
      <c r="C12" s="30"/>
      <c r="D12" s="30"/>
      <c r="E12" s="30"/>
      <c r="F12" s="30"/>
      <c r="G12" s="30"/>
    </row>
    <row r="13" spans="1:25">
      <c r="A13" s="29">
        <v>2</v>
      </c>
      <c r="B13" s="132" t="s">
        <v>34</v>
      </c>
      <c r="C13" s="133"/>
      <c r="D13" s="133"/>
      <c r="E13" s="133"/>
      <c r="F13" s="133"/>
      <c r="G13" s="133"/>
      <c r="I13" s="123"/>
      <c r="J13" s="124"/>
      <c r="K13" s="124"/>
      <c r="L13" s="124"/>
      <c r="M13" s="124"/>
      <c r="N13" s="124"/>
      <c r="O13" s="124"/>
      <c r="P13" s="125"/>
      <c r="R13" s="123"/>
      <c r="S13" s="124"/>
      <c r="T13" s="124"/>
      <c r="U13" s="124"/>
      <c r="V13" s="124"/>
      <c r="W13" s="124"/>
      <c r="X13" s="124"/>
      <c r="Y13" s="125"/>
    </row>
    <row r="14" spans="1:25">
      <c r="A14" s="29"/>
      <c r="B14" s="133"/>
      <c r="C14" s="133"/>
      <c r="D14" s="133"/>
      <c r="E14" s="133"/>
      <c r="F14" s="133"/>
      <c r="G14" s="133"/>
      <c r="I14" s="126"/>
      <c r="J14" s="127"/>
      <c r="K14" s="127"/>
      <c r="L14" s="127"/>
      <c r="M14" s="127"/>
      <c r="N14" s="127"/>
      <c r="O14" s="127"/>
      <c r="P14" s="128"/>
      <c r="R14" s="126"/>
      <c r="S14" s="127"/>
      <c r="T14" s="127"/>
      <c r="U14" s="127"/>
      <c r="V14" s="127"/>
      <c r="W14" s="127"/>
      <c r="X14" s="127"/>
      <c r="Y14" s="128"/>
    </row>
    <row r="15" spans="1:25">
      <c r="A15" s="29"/>
      <c r="B15" s="133"/>
      <c r="C15" s="133"/>
      <c r="D15" s="133"/>
      <c r="E15" s="133"/>
      <c r="F15" s="133"/>
      <c r="G15" s="133"/>
      <c r="I15" s="126"/>
      <c r="J15" s="127"/>
      <c r="K15" s="127"/>
      <c r="L15" s="127"/>
      <c r="M15" s="127"/>
      <c r="N15" s="127"/>
      <c r="O15" s="127"/>
      <c r="P15" s="128"/>
      <c r="R15" s="126"/>
      <c r="S15" s="127"/>
      <c r="T15" s="127"/>
      <c r="U15" s="127"/>
      <c r="V15" s="127"/>
      <c r="W15" s="127"/>
      <c r="X15" s="127"/>
      <c r="Y15" s="128"/>
    </row>
    <row r="16" spans="1:25" ht="15.75" thickBot="1">
      <c r="A16" s="29"/>
      <c r="B16" s="30"/>
      <c r="C16" s="30"/>
      <c r="D16" s="30"/>
      <c r="E16" s="30"/>
      <c r="F16" s="30"/>
      <c r="G16" s="30"/>
      <c r="I16" s="129"/>
      <c r="J16" s="130"/>
      <c r="K16" s="130"/>
      <c r="L16" s="130"/>
      <c r="M16" s="130"/>
      <c r="N16" s="130"/>
      <c r="O16" s="130"/>
      <c r="P16" s="131"/>
      <c r="R16" s="129"/>
      <c r="S16" s="130"/>
      <c r="T16" s="130"/>
      <c r="U16" s="130"/>
      <c r="V16" s="130"/>
      <c r="W16" s="130"/>
      <c r="X16" s="130"/>
      <c r="Y16" s="131"/>
    </row>
    <row r="17" spans="1:25" ht="15.75" thickBot="1">
      <c r="A17" s="29"/>
      <c r="B17" s="30"/>
      <c r="C17" s="30"/>
      <c r="D17" s="30"/>
      <c r="E17" s="30"/>
      <c r="F17" s="30"/>
      <c r="G17" s="30"/>
    </row>
    <row r="18" spans="1:25">
      <c r="A18" s="29">
        <v>3</v>
      </c>
      <c r="B18" s="132" t="s">
        <v>35</v>
      </c>
      <c r="C18" s="134"/>
      <c r="D18" s="134"/>
      <c r="E18" s="134"/>
      <c r="F18" s="134"/>
      <c r="G18" s="134"/>
      <c r="I18" s="123"/>
      <c r="J18" s="124"/>
      <c r="K18" s="124"/>
      <c r="L18" s="124"/>
      <c r="M18" s="124"/>
      <c r="N18" s="124"/>
      <c r="O18" s="124"/>
      <c r="P18" s="125"/>
      <c r="R18" s="123"/>
      <c r="S18" s="124"/>
      <c r="T18" s="124"/>
      <c r="U18" s="124"/>
      <c r="V18" s="124"/>
      <c r="W18" s="124"/>
      <c r="X18" s="124"/>
      <c r="Y18" s="125"/>
    </row>
    <row r="19" spans="1:25">
      <c r="A19" s="29"/>
      <c r="B19" s="134"/>
      <c r="C19" s="134"/>
      <c r="D19" s="134"/>
      <c r="E19" s="134"/>
      <c r="F19" s="134"/>
      <c r="G19" s="134"/>
      <c r="I19" s="126"/>
      <c r="J19" s="127"/>
      <c r="K19" s="127"/>
      <c r="L19" s="127"/>
      <c r="M19" s="127"/>
      <c r="N19" s="127"/>
      <c r="O19" s="127"/>
      <c r="P19" s="128"/>
      <c r="R19" s="126"/>
      <c r="S19" s="127"/>
      <c r="T19" s="127"/>
      <c r="U19" s="127"/>
      <c r="V19" s="127"/>
      <c r="W19" s="127"/>
      <c r="X19" s="127"/>
      <c r="Y19" s="128"/>
    </row>
    <row r="20" spans="1:25">
      <c r="A20" s="29"/>
      <c r="B20" s="30"/>
      <c r="C20" s="30"/>
      <c r="D20" s="30"/>
      <c r="E20" s="30"/>
      <c r="F20" s="30"/>
      <c r="G20" s="30"/>
      <c r="I20" s="126"/>
      <c r="J20" s="127"/>
      <c r="K20" s="127"/>
      <c r="L20" s="127"/>
      <c r="M20" s="127"/>
      <c r="N20" s="127"/>
      <c r="O20" s="127"/>
      <c r="P20" s="128"/>
      <c r="R20" s="126"/>
      <c r="S20" s="127"/>
      <c r="T20" s="127"/>
      <c r="U20" s="127"/>
      <c r="V20" s="127"/>
      <c r="W20" s="127"/>
      <c r="X20" s="127"/>
      <c r="Y20" s="128"/>
    </row>
    <row r="21" spans="1:25" ht="15.75" thickBot="1">
      <c r="A21" s="29"/>
      <c r="B21" s="30"/>
      <c r="C21" s="30"/>
      <c r="D21" s="30"/>
      <c r="E21" s="30"/>
      <c r="F21" s="30"/>
      <c r="G21" s="30"/>
      <c r="I21" s="129"/>
      <c r="J21" s="130"/>
      <c r="K21" s="130"/>
      <c r="L21" s="130"/>
      <c r="M21" s="130"/>
      <c r="N21" s="130"/>
      <c r="O21" s="130"/>
      <c r="P21" s="131"/>
      <c r="R21" s="129"/>
      <c r="S21" s="130"/>
      <c r="T21" s="130"/>
      <c r="U21" s="130"/>
      <c r="V21" s="130"/>
      <c r="W21" s="130"/>
      <c r="X21" s="130"/>
      <c r="Y21" s="131"/>
    </row>
    <row r="22" spans="1:25" ht="15.75" thickBot="1">
      <c r="A22" s="29"/>
      <c r="B22" s="30"/>
      <c r="C22" s="30"/>
      <c r="D22" s="30"/>
      <c r="E22" s="30"/>
      <c r="F22" s="30"/>
      <c r="G22" s="30"/>
    </row>
    <row r="23" spans="1:25">
      <c r="A23" s="29">
        <v>4</v>
      </c>
      <c r="B23" s="132" t="s">
        <v>37</v>
      </c>
      <c r="C23" s="133"/>
      <c r="D23" s="133"/>
      <c r="E23" s="133"/>
      <c r="F23" s="133"/>
      <c r="G23" s="133"/>
      <c r="I23" s="123"/>
      <c r="J23" s="124"/>
      <c r="K23" s="124"/>
      <c r="L23" s="124"/>
      <c r="M23" s="124"/>
      <c r="N23" s="124"/>
      <c r="O23" s="124"/>
      <c r="P23" s="125"/>
      <c r="R23" s="123"/>
      <c r="S23" s="124"/>
      <c r="T23" s="124"/>
      <c r="U23" s="124"/>
      <c r="V23" s="124"/>
      <c r="W23" s="124"/>
      <c r="X23" s="124"/>
      <c r="Y23" s="125"/>
    </row>
    <row r="24" spans="1:25">
      <c r="A24" s="29"/>
      <c r="B24" s="133"/>
      <c r="C24" s="133"/>
      <c r="D24" s="133"/>
      <c r="E24" s="133"/>
      <c r="F24" s="133"/>
      <c r="G24" s="133"/>
      <c r="I24" s="126"/>
      <c r="J24" s="127"/>
      <c r="K24" s="127"/>
      <c r="L24" s="127"/>
      <c r="M24" s="127"/>
      <c r="N24" s="127"/>
      <c r="O24" s="127"/>
      <c r="P24" s="128"/>
      <c r="R24" s="126"/>
      <c r="S24" s="127"/>
      <c r="T24" s="127"/>
      <c r="U24" s="127"/>
      <c r="V24" s="127"/>
      <c r="W24" s="127"/>
      <c r="X24" s="127"/>
      <c r="Y24" s="128"/>
    </row>
    <row r="25" spans="1:25">
      <c r="A25" s="28"/>
      <c r="I25" s="126"/>
      <c r="J25" s="127"/>
      <c r="K25" s="127"/>
      <c r="L25" s="127"/>
      <c r="M25" s="127"/>
      <c r="N25" s="127"/>
      <c r="O25" s="127"/>
      <c r="P25" s="128"/>
      <c r="R25" s="126"/>
      <c r="S25" s="127"/>
      <c r="T25" s="127"/>
      <c r="U25" s="127"/>
      <c r="V25" s="127"/>
      <c r="W25" s="127"/>
      <c r="X25" s="127"/>
      <c r="Y25" s="128"/>
    </row>
    <row r="26" spans="1:25" ht="15.75" thickBot="1">
      <c r="A26" s="28"/>
      <c r="I26" s="129"/>
      <c r="J26" s="130"/>
      <c r="K26" s="130"/>
      <c r="L26" s="130"/>
      <c r="M26" s="130"/>
      <c r="N26" s="130"/>
      <c r="O26" s="130"/>
      <c r="P26" s="131"/>
      <c r="R26" s="129"/>
      <c r="S26" s="130"/>
      <c r="T26" s="130"/>
      <c r="U26" s="130"/>
      <c r="V26" s="130"/>
      <c r="W26" s="130"/>
      <c r="X26" s="130"/>
      <c r="Y26" s="131"/>
    </row>
    <row r="27" spans="1:25">
      <c r="A27" s="28"/>
    </row>
  </sheetData>
  <mergeCells count="13">
    <mergeCell ref="A3:P5"/>
    <mergeCell ref="B8:G9"/>
    <mergeCell ref="R8:Y11"/>
    <mergeCell ref="R13:Y16"/>
    <mergeCell ref="R18:Y21"/>
    <mergeCell ref="R23:Y26"/>
    <mergeCell ref="B13:G15"/>
    <mergeCell ref="B18:G19"/>
    <mergeCell ref="B23:G24"/>
    <mergeCell ref="I8:P11"/>
    <mergeCell ref="I13:P16"/>
    <mergeCell ref="I18:P21"/>
    <mergeCell ref="I23:P2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70"/>
  <sheetViews>
    <sheetView topLeftCell="A58" workbookViewId="0">
      <selection activeCell="A69" sqref="A69:A70"/>
    </sheetView>
  </sheetViews>
  <sheetFormatPr defaultRowHeight="15"/>
  <sheetData>
    <row r="1" spans="1:12">
      <c r="A1" s="79" t="s">
        <v>118</v>
      </c>
    </row>
    <row r="3" spans="1:12">
      <c r="A3" s="79" t="s">
        <v>71</v>
      </c>
    </row>
    <row r="4" spans="1:12">
      <c r="A4" t="s">
        <v>72</v>
      </c>
      <c r="I4" s="31" t="s">
        <v>31</v>
      </c>
      <c r="J4" s="31"/>
    </row>
    <row r="5" spans="1:12">
      <c r="A5" t="s">
        <v>75</v>
      </c>
      <c r="I5" s="137"/>
      <c r="J5" s="138"/>
      <c r="K5" s="138"/>
      <c r="L5" s="139"/>
    </row>
    <row r="6" spans="1:12">
      <c r="A6" t="s">
        <v>88</v>
      </c>
      <c r="I6" s="140"/>
      <c r="J6" s="141"/>
      <c r="K6" s="141"/>
      <c r="L6" s="142"/>
    </row>
    <row r="7" spans="1:12" ht="15.75" thickBot="1">
      <c r="I7" s="140"/>
      <c r="J7" s="141"/>
      <c r="K7" s="141"/>
      <c r="L7" s="142"/>
    </row>
    <row r="8" spans="1:12" ht="15.75" thickBot="1">
      <c r="A8" t="s">
        <v>73</v>
      </c>
      <c r="C8" s="80"/>
      <c r="I8" s="143"/>
      <c r="J8" s="144"/>
      <c r="K8" s="144"/>
      <c r="L8" s="145"/>
    </row>
    <row r="9" spans="1:12" ht="15.75" thickBot="1">
      <c r="A9" t="s">
        <v>74</v>
      </c>
      <c r="C9" s="80"/>
      <c r="I9" s="81"/>
      <c r="J9" s="81"/>
      <c r="K9" s="81"/>
      <c r="L9" s="81"/>
    </row>
    <row r="11" spans="1:12">
      <c r="A11" s="79" t="s">
        <v>76</v>
      </c>
    </row>
    <row r="12" spans="1:12">
      <c r="A12" t="s">
        <v>79</v>
      </c>
      <c r="I12" s="31" t="s">
        <v>31</v>
      </c>
      <c r="J12" s="31"/>
    </row>
    <row r="13" spans="1:12">
      <c r="A13" t="s">
        <v>77</v>
      </c>
      <c r="I13" s="137"/>
      <c r="J13" s="138"/>
      <c r="K13" s="138"/>
      <c r="L13" s="139"/>
    </row>
    <row r="14" spans="1:12">
      <c r="A14" t="s">
        <v>88</v>
      </c>
      <c r="I14" s="140"/>
      <c r="J14" s="141"/>
      <c r="K14" s="141"/>
      <c r="L14" s="142"/>
    </row>
    <row r="15" spans="1:12" ht="15.75" thickBot="1">
      <c r="I15" s="140"/>
      <c r="J15" s="141"/>
      <c r="K15" s="141"/>
      <c r="L15" s="142"/>
    </row>
    <row r="16" spans="1:12" ht="15.75" thickBot="1">
      <c r="A16" t="s">
        <v>73</v>
      </c>
      <c r="C16" s="80"/>
      <c r="I16" s="143"/>
      <c r="J16" s="144"/>
      <c r="K16" s="144"/>
      <c r="L16" s="145"/>
    </row>
    <row r="17" spans="1:12" ht="15.75" thickBot="1">
      <c r="A17" t="s">
        <v>74</v>
      </c>
      <c r="C17" s="80"/>
      <c r="I17" s="81"/>
      <c r="J17" s="81"/>
      <c r="K17" s="81"/>
      <c r="L17" s="81"/>
    </row>
    <row r="19" spans="1:12">
      <c r="A19" s="79" t="s">
        <v>78</v>
      </c>
    </row>
    <row r="20" spans="1:12">
      <c r="A20" t="s">
        <v>85</v>
      </c>
      <c r="I20" s="31" t="s">
        <v>31</v>
      </c>
      <c r="J20" s="31"/>
    </row>
    <row r="21" spans="1:12">
      <c r="A21" t="s">
        <v>86</v>
      </c>
      <c r="I21" s="137"/>
      <c r="J21" s="138"/>
      <c r="K21" s="138"/>
      <c r="L21" s="139"/>
    </row>
    <row r="22" spans="1:12">
      <c r="A22" t="s">
        <v>89</v>
      </c>
      <c r="I22" s="140"/>
      <c r="J22" s="141"/>
      <c r="K22" s="141"/>
      <c r="L22" s="142"/>
    </row>
    <row r="23" spans="1:12" ht="15.75" thickBot="1">
      <c r="I23" s="140"/>
      <c r="J23" s="141"/>
      <c r="K23" s="141"/>
      <c r="L23" s="142"/>
    </row>
    <row r="24" spans="1:12" ht="15.75" thickBot="1">
      <c r="A24" t="s">
        <v>73</v>
      </c>
      <c r="C24" s="80"/>
      <c r="I24" s="143"/>
      <c r="J24" s="144"/>
      <c r="K24" s="144"/>
      <c r="L24" s="145"/>
    </row>
    <row r="25" spans="1:12" ht="15.75" thickBot="1">
      <c r="A25" t="s">
        <v>74</v>
      </c>
      <c r="C25" s="80"/>
    </row>
    <row r="26" spans="1:12" ht="15.75" thickBot="1">
      <c r="A26" t="s">
        <v>80</v>
      </c>
      <c r="C26" s="80"/>
    </row>
    <row r="27" spans="1:12" ht="15.75" thickBot="1">
      <c r="A27" t="s">
        <v>74</v>
      </c>
      <c r="C27" s="80"/>
    </row>
    <row r="29" spans="1:12">
      <c r="A29" s="79" t="s">
        <v>81</v>
      </c>
    </row>
    <row r="30" spans="1:12">
      <c r="A30" t="s">
        <v>113</v>
      </c>
      <c r="I30" s="31" t="s">
        <v>31</v>
      </c>
      <c r="J30" s="31"/>
    </row>
    <row r="31" spans="1:12">
      <c r="A31" t="s">
        <v>82</v>
      </c>
      <c r="I31" s="137"/>
      <c r="J31" s="138"/>
      <c r="K31" s="138"/>
      <c r="L31" s="139"/>
    </row>
    <row r="32" spans="1:12">
      <c r="A32" t="s">
        <v>83</v>
      </c>
      <c r="I32" s="140"/>
      <c r="J32" s="141"/>
      <c r="K32" s="141"/>
      <c r="L32" s="142"/>
    </row>
    <row r="33" spans="1:12">
      <c r="A33" t="s">
        <v>114</v>
      </c>
      <c r="I33" s="140"/>
      <c r="J33" s="141"/>
      <c r="K33" s="141"/>
      <c r="L33" s="142"/>
    </row>
    <row r="34" spans="1:12">
      <c r="A34" t="s">
        <v>88</v>
      </c>
      <c r="I34" s="143"/>
      <c r="J34" s="144"/>
      <c r="K34" s="144"/>
      <c r="L34" s="145"/>
    </row>
    <row r="35" spans="1:12" ht="15.75" thickBot="1"/>
    <row r="36" spans="1:12" ht="15.75" thickBot="1">
      <c r="A36" t="s">
        <v>73</v>
      </c>
      <c r="C36" s="80"/>
    </row>
    <row r="37" spans="1:12" ht="15.75" thickBot="1">
      <c r="A37" t="s">
        <v>74</v>
      </c>
      <c r="C37" s="80"/>
    </row>
    <row r="38" spans="1:12" ht="15.75" thickBot="1">
      <c r="A38" t="s">
        <v>80</v>
      </c>
      <c r="C38" s="80"/>
    </row>
    <row r="39" spans="1:12" ht="15.75" thickBot="1">
      <c r="A39" t="s">
        <v>74</v>
      </c>
      <c r="C39" s="80"/>
    </row>
    <row r="41" spans="1:12">
      <c r="A41" s="79" t="s">
        <v>84</v>
      </c>
    </row>
    <row r="42" spans="1:12">
      <c r="A42" t="s">
        <v>115</v>
      </c>
      <c r="I42" s="31" t="s">
        <v>31</v>
      </c>
      <c r="J42" s="31"/>
    </row>
    <row r="43" spans="1:12">
      <c r="A43" t="s">
        <v>82</v>
      </c>
      <c r="I43" s="137"/>
      <c r="J43" s="138"/>
      <c r="K43" s="138"/>
      <c r="L43" s="139"/>
    </row>
    <row r="44" spans="1:12">
      <c r="A44" t="s">
        <v>87</v>
      </c>
      <c r="I44" s="140"/>
      <c r="J44" s="141"/>
      <c r="K44" s="141"/>
      <c r="L44" s="142"/>
    </row>
    <row r="45" spans="1:12">
      <c r="A45" t="s">
        <v>116</v>
      </c>
      <c r="I45" s="140"/>
      <c r="J45" s="141"/>
      <c r="K45" s="141"/>
      <c r="L45" s="142"/>
    </row>
    <row r="46" spans="1:12">
      <c r="A46" t="s">
        <v>88</v>
      </c>
      <c r="I46" s="143"/>
      <c r="J46" s="144"/>
      <c r="K46" s="144"/>
      <c r="L46" s="145"/>
    </row>
    <row r="47" spans="1:12" ht="15.75" thickBot="1"/>
    <row r="48" spans="1:12" ht="15.75" thickBot="1">
      <c r="A48" t="s">
        <v>73</v>
      </c>
      <c r="C48" s="80"/>
    </row>
    <row r="49" spans="1:15" ht="15.75" thickBot="1">
      <c r="A49" t="s">
        <v>74</v>
      </c>
      <c r="C49" s="80"/>
    </row>
    <row r="50" spans="1:15" ht="15.75" thickBot="1">
      <c r="A50" t="s">
        <v>80</v>
      </c>
      <c r="C50" s="80"/>
    </row>
    <row r="51" spans="1:15" ht="15.75" thickBot="1">
      <c r="A51" t="s">
        <v>74</v>
      </c>
      <c r="C51" s="80"/>
    </row>
    <row r="53" spans="1:15">
      <c r="A53" s="79" t="s">
        <v>90</v>
      </c>
    </row>
    <row r="54" spans="1:15">
      <c r="A54" t="s">
        <v>109</v>
      </c>
      <c r="L54" s="31" t="s">
        <v>31</v>
      </c>
      <c r="M54" s="31"/>
    </row>
    <row r="55" spans="1:15">
      <c r="A55" t="s">
        <v>110</v>
      </c>
      <c r="L55" s="137"/>
      <c r="M55" s="138"/>
      <c r="N55" s="138"/>
      <c r="O55" s="139"/>
    </row>
    <row r="56" spans="1:15">
      <c r="A56" t="s">
        <v>111</v>
      </c>
      <c r="L56" s="140"/>
      <c r="M56" s="141"/>
      <c r="N56" s="141"/>
      <c r="O56" s="142"/>
    </row>
    <row r="57" spans="1:15">
      <c r="L57" s="140"/>
      <c r="M57" s="141"/>
      <c r="N57" s="141"/>
      <c r="O57" s="142"/>
    </row>
    <row r="58" spans="1:15">
      <c r="C58" s="28"/>
      <c r="D58" s="28"/>
      <c r="F58" s="84" t="s">
        <v>62</v>
      </c>
      <c r="I58" s="136" t="s">
        <v>106</v>
      </c>
      <c r="J58" s="136"/>
      <c r="L58" s="143"/>
      <c r="M58" s="144"/>
      <c r="N58" s="144"/>
      <c r="O58" s="145"/>
    </row>
    <row r="59" spans="1:15" ht="15.75" thickBot="1">
      <c r="A59" s="82" t="s">
        <v>16</v>
      </c>
      <c r="B59" s="31"/>
      <c r="C59" s="82" t="s">
        <v>98</v>
      </c>
      <c r="D59" s="28"/>
      <c r="F59" s="84" t="s">
        <v>98</v>
      </c>
      <c r="I59" s="84" t="s">
        <v>0</v>
      </c>
      <c r="J59" s="84" t="s">
        <v>1</v>
      </c>
    </row>
    <row r="60" spans="1:15" ht="15.75" thickBot="1">
      <c r="A60" s="83" t="s">
        <v>91</v>
      </c>
      <c r="B60" s="83"/>
      <c r="C60" s="83" t="s">
        <v>99</v>
      </c>
      <c r="F60" s="80"/>
      <c r="I60" s="80"/>
      <c r="J60" s="80"/>
    </row>
    <row r="61" spans="1:15" ht="15.75" thickBot="1">
      <c r="A61" t="s">
        <v>92</v>
      </c>
      <c r="C61" t="s">
        <v>100</v>
      </c>
      <c r="F61" s="80"/>
      <c r="I61" s="80"/>
      <c r="J61" s="80"/>
    </row>
    <row r="62" spans="1:15" ht="15.75" thickBot="1">
      <c r="A62" t="s">
        <v>93</v>
      </c>
      <c r="C62" t="s">
        <v>101</v>
      </c>
      <c r="F62" s="80"/>
      <c r="I62" s="80"/>
      <c r="J62" s="80"/>
    </row>
    <row r="63" spans="1:15" ht="15.75" thickBot="1">
      <c r="A63" t="s">
        <v>94</v>
      </c>
      <c r="C63" t="s">
        <v>102</v>
      </c>
      <c r="F63" s="80"/>
      <c r="I63" s="80"/>
      <c r="J63" s="80"/>
    </row>
    <row r="64" spans="1:15" ht="15.75" thickBot="1">
      <c r="A64" t="s">
        <v>95</v>
      </c>
      <c r="C64" t="s">
        <v>103</v>
      </c>
      <c r="F64" s="80"/>
      <c r="I64" s="80"/>
      <c r="J64" s="80"/>
    </row>
    <row r="65" spans="1:10" ht="15.75" thickBot="1">
      <c r="A65" t="s">
        <v>96</v>
      </c>
      <c r="C65" t="s">
        <v>104</v>
      </c>
      <c r="F65" s="80"/>
      <c r="I65" s="80"/>
      <c r="J65" s="80"/>
    </row>
    <row r="66" spans="1:10" ht="15.75" thickBot="1">
      <c r="A66" t="s">
        <v>97</v>
      </c>
      <c r="C66" t="s">
        <v>105</v>
      </c>
      <c r="F66" s="80"/>
      <c r="I66" s="80"/>
      <c r="J66" s="80"/>
    </row>
    <row r="67" spans="1:10" ht="15.75" thickBot="1">
      <c r="A67" t="s">
        <v>112</v>
      </c>
      <c r="F67" s="80"/>
      <c r="I67" s="80"/>
      <c r="J67" s="80"/>
    </row>
    <row r="68" spans="1:10" ht="15.75" thickBot="1">
      <c r="F68" s="85"/>
    </row>
    <row r="69" spans="1:10" ht="15.75" thickBot="1">
      <c r="A69" t="s">
        <v>107</v>
      </c>
      <c r="F69" s="80"/>
    </row>
    <row r="70" spans="1:10" ht="15.75" thickBot="1">
      <c r="A70" t="s">
        <v>108</v>
      </c>
      <c r="F70" s="80"/>
    </row>
  </sheetData>
  <mergeCells count="7">
    <mergeCell ref="I58:J58"/>
    <mergeCell ref="L55:O58"/>
    <mergeCell ref="I5:L8"/>
    <mergeCell ref="I13:L16"/>
    <mergeCell ref="I21:L24"/>
    <mergeCell ref="I31:L34"/>
    <mergeCell ref="I43:L46"/>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dimension ref="B1:U6"/>
  <sheetViews>
    <sheetView workbookViewId="0">
      <selection activeCell="B3" sqref="B3:T6"/>
    </sheetView>
  </sheetViews>
  <sheetFormatPr defaultRowHeight="15"/>
  <cols>
    <col min="1" max="1" width="4.7109375" customWidth="1"/>
    <col min="9" max="9" width="2.28515625" customWidth="1"/>
    <col min="13" max="13" width="2.28515625" customWidth="1"/>
    <col min="15" max="15" width="2.28515625" customWidth="1"/>
    <col min="21" max="21" width="9.140625" style="35"/>
  </cols>
  <sheetData>
    <row r="1" spans="2:20">
      <c r="B1" s="79" t="s">
        <v>119</v>
      </c>
    </row>
    <row r="3" spans="2:20">
      <c r="B3" s="135" t="s">
        <v>138</v>
      </c>
      <c r="C3" s="135"/>
      <c r="D3" s="135"/>
      <c r="E3" s="135"/>
      <c r="F3" s="135"/>
      <c r="G3" s="135"/>
      <c r="H3" s="135"/>
      <c r="I3" s="135"/>
      <c r="J3" s="135"/>
      <c r="K3" s="135"/>
      <c r="L3" s="135"/>
      <c r="M3" s="135"/>
      <c r="N3" s="135"/>
      <c r="O3" s="135"/>
      <c r="P3" s="135"/>
      <c r="Q3" s="135"/>
      <c r="R3" s="135"/>
      <c r="S3" s="135"/>
      <c r="T3" s="135"/>
    </row>
    <row r="4" spans="2:20">
      <c r="B4" s="135"/>
      <c r="C4" s="135"/>
      <c r="D4" s="135"/>
      <c r="E4" s="135"/>
      <c r="F4" s="135"/>
      <c r="G4" s="135"/>
      <c r="H4" s="135"/>
      <c r="I4" s="135"/>
      <c r="J4" s="135"/>
      <c r="K4" s="135"/>
      <c r="L4" s="135"/>
      <c r="M4" s="135"/>
      <c r="N4" s="135"/>
      <c r="O4" s="135"/>
      <c r="P4" s="135"/>
      <c r="Q4" s="135"/>
      <c r="R4" s="135"/>
      <c r="S4" s="135"/>
      <c r="T4" s="135"/>
    </row>
    <row r="5" spans="2:20">
      <c r="B5" s="135"/>
      <c r="C5" s="135"/>
      <c r="D5" s="135"/>
      <c r="E5" s="135"/>
      <c r="F5" s="135"/>
      <c r="G5" s="135"/>
      <c r="H5" s="135"/>
      <c r="I5" s="135"/>
      <c r="J5" s="135"/>
      <c r="K5" s="135"/>
      <c r="L5" s="135"/>
      <c r="M5" s="135"/>
      <c r="N5" s="135"/>
      <c r="O5" s="135"/>
      <c r="P5" s="135"/>
      <c r="Q5" s="135"/>
      <c r="R5" s="135"/>
      <c r="S5" s="135"/>
      <c r="T5" s="135"/>
    </row>
    <row r="6" spans="2:20">
      <c r="B6" s="135"/>
      <c r="C6" s="135"/>
      <c r="D6" s="135"/>
      <c r="E6" s="135"/>
      <c r="F6" s="135"/>
      <c r="G6" s="135"/>
      <c r="H6" s="135"/>
      <c r="I6" s="135"/>
      <c r="J6" s="135"/>
      <c r="K6" s="135"/>
      <c r="L6" s="135"/>
      <c r="M6" s="135"/>
      <c r="N6" s="135"/>
      <c r="O6" s="135"/>
      <c r="P6" s="135"/>
      <c r="Q6" s="135"/>
      <c r="R6" s="135"/>
      <c r="S6" s="135"/>
      <c r="T6" s="135"/>
    </row>
  </sheetData>
  <mergeCells count="1">
    <mergeCell ref="B3:T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Z52"/>
  <sheetViews>
    <sheetView tabSelected="1" topLeftCell="A13" workbookViewId="0">
      <selection activeCell="C14" sqref="C14"/>
    </sheetView>
  </sheetViews>
  <sheetFormatPr defaultRowHeight="15"/>
  <cols>
    <col min="1" max="1" width="1.85546875" style="3" customWidth="1"/>
    <col min="2" max="2" width="5" style="3" customWidth="1"/>
    <col min="3" max="4" width="9.7109375" style="3" customWidth="1"/>
    <col min="5" max="5" width="7.42578125" style="3" customWidth="1"/>
    <col min="6" max="6" width="7.140625" style="3" customWidth="1"/>
    <col min="7" max="7" width="6.42578125" style="3" customWidth="1"/>
    <col min="8" max="8" width="9.140625" style="3"/>
    <col min="9" max="9" width="10.7109375" style="3" customWidth="1"/>
    <col min="10" max="10" width="2.28515625" style="3" customWidth="1"/>
    <col min="11" max="11" width="6.28515625" style="3" customWidth="1"/>
    <col min="12" max="12" width="9.140625" style="3"/>
    <col min="13" max="13" width="10.7109375" style="3" customWidth="1"/>
    <col min="14" max="14" width="2.28515625" style="3" customWidth="1"/>
    <col min="15" max="15" width="10.7109375" style="3" customWidth="1"/>
    <col min="16" max="16" width="2.28515625" style="3" customWidth="1"/>
    <col min="17" max="17" width="9.28515625" style="3" customWidth="1"/>
    <col min="18" max="19" width="9.140625" style="3"/>
    <col min="20" max="20" width="9.28515625" style="3" customWidth="1"/>
    <col min="21" max="21" width="9.140625" style="3"/>
    <col min="22" max="22" width="9.28515625" style="3" bestFit="1" customWidth="1"/>
    <col min="23" max="25" width="9.140625" style="3"/>
    <col min="26" max="26" width="2.28515625" style="3" customWidth="1"/>
    <col min="27" max="27" width="6.7109375" style="3" customWidth="1"/>
    <col min="28" max="28" width="10.7109375" style="3" customWidth="1"/>
    <col min="29" max="29" width="2.28515625" style="3" customWidth="1"/>
    <col min="30" max="33" width="9.85546875" style="3" customWidth="1"/>
    <col min="34" max="34" width="10.7109375" style="3" hidden="1" customWidth="1"/>
    <col min="35" max="35" width="9.140625" style="3" hidden="1" customWidth="1"/>
    <col min="36" max="39" width="10.7109375" style="3" hidden="1" customWidth="1"/>
    <col min="40" max="43" width="9.140625" style="3" hidden="1" customWidth="1"/>
    <col min="44" max="44" width="10.7109375" style="3" hidden="1" customWidth="1"/>
    <col min="45" max="52" width="9.140625" style="3" hidden="1" customWidth="1"/>
    <col min="53" max="53" width="8.7109375" style="3" customWidth="1"/>
    <col min="54" max="16384" width="9.140625" style="3"/>
  </cols>
  <sheetData>
    <row r="1" spans="1:52">
      <c r="B1" s="86" t="s">
        <v>135</v>
      </c>
      <c r="C1" s="37"/>
      <c r="D1" s="37"/>
    </row>
    <row r="2" spans="1:52" ht="15.75" thickBot="1"/>
    <row r="3" spans="1:52" ht="15.75" customHeight="1" thickTop="1">
      <c r="A3" s="38"/>
      <c r="B3" s="172" t="s">
        <v>5</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4"/>
      <c r="AH3" s="39"/>
    </row>
    <row r="4" spans="1:52">
      <c r="A4" s="40"/>
      <c r="B4" s="24"/>
      <c r="C4" s="25"/>
      <c r="D4" s="25"/>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41"/>
      <c r="AH4" s="39"/>
    </row>
    <row r="5" spans="1:52">
      <c r="A5" s="40"/>
      <c r="B5" s="24"/>
      <c r="C5" s="25"/>
      <c r="D5" s="25"/>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41"/>
      <c r="AH5" s="39"/>
    </row>
    <row r="6" spans="1:52" ht="15" customHeight="1">
      <c r="B6" s="175" t="s">
        <v>19</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7"/>
      <c r="AH6" s="39"/>
    </row>
    <row r="7" spans="1:52" ht="15" customHeight="1">
      <c r="A7" s="40"/>
      <c r="B7" s="178" t="s">
        <v>20</v>
      </c>
      <c r="C7" s="179"/>
      <c r="D7" s="179"/>
      <c r="E7" s="179"/>
      <c r="F7" s="179"/>
      <c r="G7" s="21"/>
      <c r="H7" s="22"/>
      <c r="I7" s="22"/>
      <c r="J7" s="21"/>
      <c r="K7" s="21"/>
      <c r="L7" s="21"/>
      <c r="M7" s="21"/>
      <c r="N7" s="21"/>
      <c r="O7" s="21"/>
      <c r="P7" s="21"/>
      <c r="Q7" s="21"/>
      <c r="R7" s="21"/>
      <c r="S7" s="21"/>
      <c r="T7" s="21"/>
      <c r="U7" s="21"/>
      <c r="V7" s="42"/>
      <c r="W7" s="21"/>
      <c r="X7" s="21"/>
      <c r="Y7" s="21"/>
      <c r="Z7" s="21"/>
      <c r="AA7" s="21"/>
      <c r="AB7" s="21"/>
      <c r="AC7" s="21"/>
      <c r="AD7" s="26"/>
      <c r="AE7" s="26"/>
      <c r="AF7" s="26"/>
      <c r="AG7" s="41"/>
      <c r="AH7" s="39"/>
    </row>
    <row r="8" spans="1:52" ht="15.75" thickBot="1">
      <c r="A8" s="40"/>
      <c r="B8" s="27"/>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43"/>
      <c r="AH8" s="2"/>
    </row>
    <row r="9" spans="1:52" ht="15.75" customHeight="1" thickTop="1">
      <c r="A9" s="40"/>
      <c r="B9" s="180" t="s">
        <v>18</v>
      </c>
      <c r="C9" s="183" t="s">
        <v>16</v>
      </c>
      <c r="D9" s="184"/>
      <c r="E9" s="188" t="s">
        <v>9</v>
      </c>
      <c r="F9" s="189" t="s">
        <v>17</v>
      </c>
      <c r="G9" s="190" t="s">
        <v>6</v>
      </c>
      <c r="H9" s="191"/>
      <c r="I9" s="192"/>
      <c r="J9" s="33"/>
      <c r="K9" s="190" t="s">
        <v>7</v>
      </c>
      <c r="L9" s="193"/>
      <c r="M9" s="194"/>
      <c r="N9" s="33"/>
      <c r="O9" s="32"/>
      <c r="P9" s="33"/>
      <c r="Q9" s="161" t="s">
        <v>8</v>
      </c>
      <c r="R9" s="191"/>
      <c r="S9" s="191"/>
      <c r="T9" s="191"/>
      <c r="U9" s="191"/>
      <c r="V9" s="191"/>
      <c r="W9" s="191"/>
      <c r="X9" s="191"/>
      <c r="Y9" s="191"/>
      <c r="Z9" s="33"/>
      <c r="AA9" s="195" t="s">
        <v>39</v>
      </c>
      <c r="AB9" s="196"/>
      <c r="AC9" s="33"/>
      <c r="AD9" s="197" t="s">
        <v>38</v>
      </c>
      <c r="AE9" s="198"/>
      <c r="AF9" s="198"/>
      <c r="AG9" s="196"/>
      <c r="AH9" s="1"/>
      <c r="AM9" s="3" t="s">
        <v>0</v>
      </c>
      <c r="AN9" s="3" t="s">
        <v>1</v>
      </c>
      <c r="AO9" s="3" t="s">
        <v>40</v>
      </c>
      <c r="AP9" s="3" t="s">
        <v>41</v>
      </c>
      <c r="AQ9" s="3" t="s">
        <v>42</v>
      </c>
      <c r="AR9" s="3" t="s">
        <v>43</v>
      </c>
      <c r="AS9" s="3" t="s">
        <v>44</v>
      </c>
      <c r="AT9" s="3" t="s">
        <v>45</v>
      </c>
      <c r="AU9" s="3" t="s">
        <v>46</v>
      </c>
      <c r="AV9" s="3" t="s">
        <v>47</v>
      </c>
    </row>
    <row r="10" spans="1:52" ht="15" customHeight="1">
      <c r="A10" s="40"/>
      <c r="B10" s="181"/>
      <c r="C10" s="185"/>
      <c r="D10" s="184"/>
      <c r="E10" s="164"/>
      <c r="F10" s="167"/>
      <c r="G10" s="199" t="s">
        <v>10</v>
      </c>
      <c r="H10" s="163" t="s">
        <v>11</v>
      </c>
      <c r="I10" s="166" t="s">
        <v>4</v>
      </c>
      <c r="J10" s="12"/>
      <c r="K10" s="199" t="s">
        <v>10</v>
      </c>
      <c r="L10" s="163" t="s">
        <v>11</v>
      </c>
      <c r="M10" s="166" t="s">
        <v>4</v>
      </c>
      <c r="N10" s="12"/>
      <c r="O10" s="152" t="s">
        <v>15</v>
      </c>
      <c r="P10" s="12"/>
      <c r="Q10" s="169" t="s">
        <v>12</v>
      </c>
      <c r="R10" s="158" t="s">
        <v>13</v>
      </c>
      <c r="S10" s="152" t="s">
        <v>14</v>
      </c>
      <c r="T10" s="159" t="s">
        <v>32</v>
      </c>
      <c r="U10" s="160"/>
      <c r="V10" s="152" t="s">
        <v>40</v>
      </c>
      <c r="W10" s="152" t="s">
        <v>41</v>
      </c>
      <c r="X10" s="152" t="s">
        <v>43</v>
      </c>
      <c r="Y10" s="152" t="s">
        <v>42</v>
      </c>
      <c r="Z10" s="12"/>
      <c r="AA10" s="155" t="s">
        <v>48</v>
      </c>
      <c r="AB10" s="171" t="s">
        <v>49</v>
      </c>
      <c r="AC10" s="12"/>
      <c r="AD10" s="170" t="s">
        <v>0</v>
      </c>
      <c r="AE10" s="170" t="s">
        <v>1</v>
      </c>
      <c r="AF10" s="170" t="s">
        <v>50</v>
      </c>
      <c r="AG10" s="170" t="s">
        <v>42</v>
      </c>
      <c r="AH10" s="44"/>
      <c r="AM10" s="3">
        <v>6.2E-2</v>
      </c>
      <c r="AN10" s="3">
        <v>1.4500000000000001E-2</v>
      </c>
      <c r="AP10" s="3">
        <v>3.0700000000000002E-2</v>
      </c>
      <c r="AQ10" s="3">
        <v>6.9999999999999999E-4</v>
      </c>
      <c r="AR10" s="3">
        <v>0.03</v>
      </c>
      <c r="AT10" s="3" t="s">
        <v>51</v>
      </c>
      <c r="AU10" s="3" t="s">
        <v>51</v>
      </c>
      <c r="AV10" s="3" t="s">
        <v>52</v>
      </c>
      <c r="AW10" s="3" t="s">
        <v>53</v>
      </c>
      <c r="AX10" s="3" t="s">
        <v>54</v>
      </c>
      <c r="AY10" s="3" t="s">
        <v>55</v>
      </c>
      <c r="AZ10" s="3" t="s">
        <v>56</v>
      </c>
    </row>
    <row r="11" spans="1:52">
      <c r="A11" s="40"/>
      <c r="B11" s="181"/>
      <c r="C11" s="185"/>
      <c r="D11" s="184"/>
      <c r="E11" s="164"/>
      <c r="F11" s="167"/>
      <c r="G11" s="156"/>
      <c r="H11" s="164"/>
      <c r="I11" s="167"/>
      <c r="J11" s="12"/>
      <c r="K11" s="156"/>
      <c r="L11" s="164"/>
      <c r="M11" s="167"/>
      <c r="N11" s="12"/>
      <c r="O11" s="153"/>
      <c r="P11" s="12"/>
      <c r="Q11" s="153"/>
      <c r="R11" s="153"/>
      <c r="S11" s="153"/>
      <c r="T11" s="161"/>
      <c r="U11" s="162"/>
      <c r="V11" s="153"/>
      <c r="W11" s="153"/>
      <c r="X11" s="153"/>
      <c r="Y11" s="153"/>
      <c r="Z11" s="12"/>
      <c r="AA11" s="156"/>
      <c r="AB11" s="167"/>
      <c r="AC11" s="12"/>
      <c r="AD11" s="153"/>
      <c r="AE11" s="153"/>
      <c r="AF11" s="153"/>
      <c r="AG11" s="153"/>
      <c r="AH11" s="44"/>
    </row>
    <row r="12" spans="1:52">
      <c r="A12" s="40"/>
      <c r="B12" s="182"/>
      <c r="C12" s="186"/>
      <c r="D12" s="187"/>
      <c r="E12" s="165"/>
      <c r="F12" s="168"/>
      <c r="G12" s="157"/>
      <c r="H12" s="165"/>
      <c r="I12" s="168"/>
      <c r="J12" s="13"/>
      <c r="K12" s="157"/>
      <c r="L12" s="165"/>
      <c r="M12" s="168"/>
      <c r="N12" s="13"/>
      <c r="O12" s="154"/>
      <c r="P12" s="13"/>
      <c r="Q12" s="154"/>
      <c r="R12" s="154"/>
      <c r="S12" s="154"/>
      <c r="T12" s="34" t="s">
        <v>0</v>
      </c>
      <c r="U12" s="45" t="s">
        <v>1</v>
      </c>
      <c r="V12" s="154"/>
      <c r="W12" s="154"/>
      <c r="X12" s="154"/>
      <c r="Y12" s="154"/>
      <c r="Z12" s="13"/>
      <c r="AA12" s="157"/>
      <c r="AB12" s="168"/>
      <c r="AC12" s="13"/>
      <c r="AD12" s="154"/>
      <c r="AE12" s="154"/>
      <c r="AF12" s="154"/>
      <c r="AG12" s="154"/>
      <c r="AH12" s="44"/>
    </row>
    <row r="13" spans="1:52" ht="15.75" customHeight="1">
      <c r="A13" s="40"/>
      <c r="B13" s="20">
        <v>300</v>
      </c>
      <c r="C13" s="146" t="s">
        <v>21</v>
      </c>
      <c r="D13" s="147"/>
      <c r="E13" s="46"/>
      <c r="F13" s="46"/>
      <c r="G13" s="5"/>
      <c r="H13" s="87"/>
      <c r="I13" s="88"/>
      <c r="J13" s="14" t="s">
        <v>2</v>
      </c>
      <c r="K13" s="5"/>
      <c r="L13" s="87"/>
      <c r="M13" s="89"/>
      <c r="N13" s="14" t="s">
        <v>2</v>
      </c>
      <c r="O13" s="90"/>
      <c r="P13" s="14" t="s">
        <v>2</v>
      </c>
      <c r="Q13" s="91"/>
      <c r="R13" s="91"/>
      <c r="S13" s="91"/>
      <c r="T13" s="92"/>
      <c r="U13" s="91"/>
      <c r="V13" s="90"/>
      <c r="W13" s="91"/>
      <c r="X13" s="91"/>
      <c r="Y13" s="91"/>
      <c r="Z13" s="14" t="s">
        <v>2</v>
      </c>
      <c r="AA13" s="47">
        <v>21313</v>
      </c>
      <c r="AB13" s="93"/>
      <c r="AC13" s="14" t="s">
        <v>2</v>
      </c>
      <c r="AD13" s="94"/>
      <c r="AE13" s="94"/>
      <c r="AF13" s="94"/>
      <c r="AG13" s="95"/>
      <c r="AH13" s="48"/>
      <c r="AI13" s="3">
        <v>300</v>
      </c>
      <c r="AL13" s="3">
        <v>300</v>
      </c>
      <c r="AM13" s="49">
        <f>AL13*$AM$10</f>
        <v>18.600000000000001</v>
      </c>
      <c r="AN13" s="50">
        <f>AL13*$AN$10</f>
        <v>4.3500000000000005</v>
      </c>
      <c r="AO13" s="51">
        <v>17</v>
      </c>
      <c r="AP13" s="50">
        <f>AL13*$AP$10</f>
        <v>9.2100000000000009</v>
      </c>
      <c r="AQ13" s="50">
        <f>AL13*$AQ$10</f>
        <v>0.21</v>
      </c>
      <c r="AR13" s="50">
        <f>AL13*$AR$10</f>
        <v>9</v>
      </c>
      <c r="AS13" s="50">
        <v>20</v>
      </c>
      <c r="AT13" s="50">
        <v>0.85</v>
      </c>
      <c r="AU13" s="50">
        <v>1.65</v>
      </c>
      <c r="AV13" s="52">
        <f t="shared" ref="AV13:AV22" si="0">AL13-SUM(AM13:AU13)</f>
        <v>219.13</v>
      </c>
      <c r="AW13" s="50">
        <v>300</v>
      </c>
      <c r="AX13" s="50">
        <v>300</v>
      </c>
      <c r="AY13" s="50">
        <v>300</v>
      </c>
      <c r="AZ13" s="50">
        <v>300</v>
      </c>
    </row>
    <row r="14" spans="1:52" ht="15.75">
      <c r="A14" s="40"/>
      <c r="B14" s="20">
        <v>111</v>
      </c>
      <c r="C14" s="15" t="s">
        <v>22</v>
      </c>
      <c r="D14" s="16"/>
      <c r="E14" s="46"/>
      <c r="F14" s="46"/>
      <c r="G14" s="6"/>
      <c r="H14" s="96"/>
      <c r="I14" s="97"/>
      <c r="J14" s="17" t="s">
        <v>2</v>
      </c>
      <c r="K14" s="6"/>
      <c r="L14" s="96"/>
      <c r="M14" s="98"/>
      <c r="N14" s="17" t="s">
        <v>2</v>
      </c>
      <c r="O14" s="99"/>
      <c r="P14" s="17" t="s">
        <v>2</v>
      </c>
      <c r="Q14" s="92"/>
      <c r="R14" s="92"/>
      <c r="S14" s="92"/>
      <c r="T14" s="92"/>
      <c r="U14" s="92"/>
      <c r="V14" s="99"/>
      <c r="W14" s="92"/>
      <c r="X14" s="92"/>
      <c r="Y14" s="92"/>
      <c r="Z14" s="17" t="s">
        <v>2</v>
      </c>
      <c r="AA14" s="53">
        <v>21314</v>
      </c>
      <c r="AB14" s="100"/>
      <c r="AC14" s="17" t="s">
        <v>2</v>
      </c>
      <c r="AD14" s="101"/>
      <c r="AE14" s="101"/>
      <c r="AF14" s="101"/>
      <c r="AG14" s="102"/>
      <c r="AH14" s="48"/>
      <c r="AI14" s="3">
        <v>290</v>
      </c>
      <c r="AJ14" s="3">
        <v>87.04</v>
      </c>
      <c r="AL14" s="3">
        <f t="shared" ref="AL14:AL22" si="1">AI14+AJ14</f>
        <v>377.04</v>
      </c>
      <c r="AM14" s="49">
        <f t="shared" ref="AM14:AM22" si="2">AL14*$AM$10</f>
        <v>23.376480000000001</v>
      </c>
      <c r="AN14" s="49">
        <f t="shared" ref="AN14:AN22" si="3">AL14*$AN$10</f>
        <v>5.4670800000000002</v>
      </c>
      <c r="AO14" s="54">
        <v>34</v>
      </c>
      <c r="AP14" s="50">
        <f t="shared" ref="AP14:AP22" si="4">AL14*$AP$10</f>
        <v>11.575128000000001</v>
      </c>
      <c r="AQ14" s="50">
        <f t="shared" ref="AQ14:AQ22" si="5">AL14*$AQ$10</f>
        <v>0.263928</v>
      </c>
      <c r="AR14" s="50">
        <f t="shared" ref="AR14:AR22" si="6">AL14*$AR$10</f>
        <v>11.311199999999999</v>
      </c>
      <c r="AS14" s="49">
        <v>50</v>
      </c>
      <c r="AT14" s="49">
        <v>0.85</v>
      </c>
      <c r="AU14" s="49">
        <v>1.65</v>
      </c>
      <c r="AV14" s="52">
        <f t="shared" si="0"/>
        <v>238.54618400000001</v>
      </c>
      <c r="AW14" s="49">
        <v>377.04</v>
      </c>
      <c r="AX14" s="49">
        <v>377.04</v>
      </c>
      <c r="AY14" s="49">
        <v>377.04</v>
      </c>
      <c r="AZ14" s="49">
        <v>377.04</v>
      </c>
    </row>
    <row r="15" spans="1:52" ht="15.75">
      <c r="A15" s="40"/>
      <c r="B15" s="20">
        <v>208</v>
      </c>
      <c r="C15" s="15" t="s">
        <v>23</v>
      </c>
      <c r="D15" s="16"/>
      <c r="E15" s="46"/>
      <c r="F15" s="46"/>
      <c r="G15" s="6"/>
      <c r="H15" s="96"/>
      <c r="I15" s="97"/>
      <c r="J15" s="17" t="s">
        <v>2</v>
      </c>
      <c r="K15" s="6"/>
      <c r="L15" s="96"/>
      <c r="M15" s="97"/>
      <c r="N15" s="17" t="s">
        <v>2</v>
      </c>
      <c r="O15" s="99"/>
      <c r="P15" s="17" t="s">
        <v>2</v>
      </c>
      <c r="Q15" s="92"/>
      <c r="R15" s="92"/>
      <c r="S15" s="92"/>
      <c r="T15" s="92"/>
      <c r="U15" s="92"/>
      <c r="V15" s="99"/>
      <c r="W15" s="92"/>
      <c r="X15" s="92"/>
      <c r="Y15" s="92"/>
      <c r="Z15" s="17" t="s">
        <v>2</v>
      </c>
      <c r="AA15" s="53">
        <v>21315</v>
      </c>
      <c r="AB15" s="100"/>
      <c r="AC15" s="17" t="s">
        <v>2</v>
      </c>
      <c r="AD15" s="101"/>
      <c r="AE15" s="101"/>
      <c r="AF15" s="101"/>
      <c r="AG15" s="102"/>
      <c r="AH15" s="48"/>
      <c r="AI15" s="3">
        <v>303.75</v>
      </c>
      <c r="AL15" s="3">
        <f t="shared" si="1"/>
        <v>303.75</v>
      </c>
      <c r="AM15" s="49">
        <f t="shared" si="2"/>
        <v>18.8325</v>
      </c>
      <c r="AN15" s="49">
        <f t="shared" si="3"/>
        <v>4.4043749999999999</v>
      </c>
      <c r="AO15" s="54">
        <v>0</v>
      </c>
      <c r="AP15" s="50">
        <f t="shared" si="4"/>
        <v>9.3251249999999999</v>
      </c>
      <c r="AQ15" s="50">
        <f t="shared" si="5"/>
        <v>0.21262500000000001</v>
      </c>
      <c r="AR15" s="50">
        <f t="shared" si="6"/>
        <v>9.1124999999999989</v>
      </c>
      <c r="AS15" s="49">
        <v>40</v>
      </c>
      <c r="AT15" s="49">
        <v>0.85</v>
      </c>
      <c r="AU15" s="49">
        <v>1.65</v>
      </c>
      <c r="AV15" s="52">
        <f t="shared" si="0"/>
        <v>219.362875</v>
      </c>
      <c r="AW15" s="49">
        <v>303.75</v>
      </c>
      <c r="AX15" s="49">
        <v>303.75</v>
      </c>
      <c r="AY15" s="49">
        <v>303.75</v>
      </c>
      <c r="AZ15" s="49">
        <v>303.75</v>
      </c>
    </row>
    <row r="16" spans="1:52" ht="15.75">
      <c r="A16" s="40"/>
      <c r="B16" s="20">
        <v>198</v>
      </c>
      <c r="C16" s="15" t="s">
        <v>24</v>
      </c>
      <c r="D16" s="16"/>
      <c r="E16" s="46"/>
      <c r="F16" s="46"/>
      <c r="G16" s="6"/>
      <c r="H16" s="96"/>
      <c r="I16" s="103"/>
      <c r="J16" s="17" t="s">
        <v>2</v>
      </c>
      <c r="K16" s="6"/>
      <c r="L16" s="96"/>
      <c r="M16" s="103"/>
      <c r="N16" s="17" t="s">
        <v>2</v>
      </c>
      <c r="O16" s="99"/>
      <c r="P16" s="17" t="s">
        <v>2</v>
      </c>
      <c r="Q16" s="92"/>
      <c r="R16" s="92"/>
      <c r="S16" s="92"/>
      <c r="T16" s="92"/>
      <c r="U16" s="92"/>
      <c r="V16" s="99"/>
      <c r="W16" s="92"/>
      <c r="X16" s="92"/>
      <c r="Y16" s="92"/>
      <c r="Z16" s="17" t="s">
        <v>2</v>
      </c>
      <c r="AA16" s="53">
        <v>21316</v>
      </c>
      <c r="AB16" s="100"/>
      <c r="AC16" s="17" t="s">
        <v>2</v>
      </c>
      <c r="AD16" s="101"/>
      <c r="AE16" s="101"/>
      <c r="AF16" s="101"/>
      <c r="AG16" s="102"/>
      <c r="AH16" s="48"/>
      <c r="AI16" s="3">
        <v>316</v>
      </c>
      <c r="AJ16" s="3">
        <v>71.099999999999994</v>
      </c>
      <c r="AL16" s="3">
        <f t="shared" si="1"/>
        <v>387.1</v>
      </c>
      <c r="AM16" s="49">
        <f t="shared" si="2"/>
        <v>24.0002</v>
      </c>
      <c r="AN16" s="49">
        <f t="shared" si="3"/>
        <v>5.6129500000000005</v>
      </c>
      <c r="AO16" s="54">
        <v>0</v>
      </c>
      <c r="AP16" s="50">
        <f t="shared" si="4"/>
        <v>11.883970000000001</v>
      </c>
      <c r="AQ16" s="50">
        <f t="shared" si="5"/>
        <v>0.27096999999999999</v>
      </c>
      <c r="AR16" s="50">
        <f t="shared" si="6"/>
        <v>11.613</v>
      </c>
      <c r="AS16" s="49">
        <v>50</v>
      </c>
      <c r="AT16" s="49">
        <v>0.85</v>
      </c>
      <c r="AU16" s="49">
        <v>1.65</v>
      </c>
      <c r="AV16" s="52">
        <f t="shared" si="0"/>
        <v>281.21891000000005</v>
      </c>
      <c r="AW16" s="49">
        <v>387.1</v>
      </c>
      <c r="AX16" s="49">
        <v>387.1</v>
      </c>
      <c r="AY16" s="49">
        <v>387.1</v>
      </c>
      <c r="AZ16" s="49">
        <v>387.1</v>
      </c>
    </row>
    <row r="17" spans="1:52" ht="15.75">
      <c r="A17" s="40"/>
      <c r="B17" s="20">
        <v>189</v>
      </c>
      <c r="C17" s="15" t="s">
        <v>25</v>
      </c>
      <c r="D17" s="16"/>
      <c r="E17" s="46"/>
      <c r="F17" s="46"/>
      <c r="G17" s="6"/>
      <c r="H17" s="96"/>
      <c r="I17" s="103"/>
      <c r="J17" s="17" t="s">
        <v>2</v>
      </c>
      <c r="K17" s="6"/>
      <c r="L17" s="96"/>
      <c r="M17" s="103"/>
      <c r="N17" s="17" t="s">
        <v>2</v>
      </c>
      <c r="O17" s="99"/>
      <c r="P17" s="17" t="s">
        <v>2</v>
      </c>
      <c r="Q17" s="92"/>
      <c r="R17" s="92"/>
      <c r="S17" s="92"/>
      <c r="T17" s="92"/>
      <c r="U17" s="92"/>
      <c r="V17" s="99"/>
      <c r="W17" s="92"/>
      <c r="X17" s="92"/>
      <c r="Y17" s="92"/>
      <c r="Z17" s="17" t="s">
        <v>2</v>
      </c>
      <c r="AA17" s="53">
        <v>21317</v>
      </c>
      <c r="AB17" s="100"/>
      <c r="AC17" s="17" t="s">
        <v>2</v>
      </c>
      <c r="AD17" s="101"/>
      <c r="AE17" s="101"/>
      <c r="AF17" s="101"/>
      <c r="AG17" s="102"/>
      <c r="AH17" s="48"/>
      <c r="AI17" s="3">
        <v>390</v>
      </c>
      <c r="AL17" s="3">
        <f t="shared" si="1"/>
        <v>390</v>
      </c>
      <c r="AM17" s="49">
        <f t="shared" si="2"/>
        <v>24.18</v>
      </c>
      <c r="AN17" s="49">
        <f t="shared" si="3"/>
        <v>5.6550000000000002</v>
      </c>
      <c r="AO17" s="54">
        <v>19</v>
      </c>
      <c r="AP17" s="50">
        <f t="shared" si="4"/>
        <v>11.973000000000001</v>
      </c>
      <c r="AQ17" s="50">
        <f t="shared" si="5"/>
        <v>0.27300000000000002</v>
      </c>
      <c r="AR17" s="50">
        <f t="shared" si="6"/>
        <v>11.7</v>
      </c>
      <c r="AS17" s="49">
        <v>20</v>
      </c>
      <c r="AT17" s="49">
        <v>0</v>
      </c>
      <c r="AU17" s="49">
        <v>1.65</v>
      </c>
      <c r="AV17" s="52">
        <f t="shared" si="0"/>
        <v>295.56899999999996</v>
      </c>
      <c r="AW17" s="49">
        <v>390</v>
      </c>
      <c r="AX17" s="49">
        <v>390</v>
      </c>
      <c r="AY17" s="49">
        <v>390</v>
      </c>
      <c r="AZ17" s="49">
        <v>390</v>
      </c>
    </row>
    <row r="18" spans="1:52" ht="15.75">
      <c r="A18" s="40"/>
      <c r="B18" s="20">
        <v>68</v>
      </c>
      <c r="C18" s="15" t="s">
        <v>26</v>
      </c>
      <c r="D18" s="16"/>
      <c r="E18" s="46"/>
      <c r="F18" s="46"/>
      <c r="G18" s="6"/>
      <c r="H18" s="104"/>
      <c r="I18" s="97"/>
      <c r="J18" s="17" t="s">
        <v>2</v>
      </c>
      <c r="K18" s="6"/>
      <c r="L18" s="96"/>
      <c r="M18" s="105"/>
      <c r="N18" s="17" t="s">
        <v>2</v>
      </c>
      <c r="O18" s="99"/>
      <c r="P18" s="17" t="s">
        <v>2</v>
      </c>
      <c r="Q18" s="92"/>
      <c r="R18" s="92"/>
      <c r="S18" s="92"/>
      <c r="T18" s="92"/>
      <c r="U18" s="92"/>
      <c r="V18" s="99"/>
      <c r="W18" s="92"/>
      <c r="X18" s="92"/>
      <c r="Y18" s="92"/>
      <c r="Z18" s="17" t="s">
        <v>2</v>
      </c>
      <c r="AA18" s="53">
        <v>21318</v>
      </c>
      <c r="AB18" s="100"/>
      <c r="AC18" s="17" t="s">
        <v>2</v>
      </c>
      <c r="AD18" s="101"/>
      <c r="AE18" s="101"/>
      <c r="AF18" s="101"/>
      <c r="AG18" s="102"/>
      <c r="AH18" s="48"/>
      <c r="AI18" s="3">
        <v>515</v>
      </c>
      <c r="AJ18" s="3">
        <v>24.15</v>
      </c>
      <c r="AL18" s="3">
        <f t="shared" si="1"/>
        <v>539.15</v>
      </c>
      <c r="AM18" s="49">
        <f t="shared" si="2"/>
        <v>33.427299999999995</v>
      </c>
      <c r="AN18" s="49">
        <f t="shared" si="3"/>
        <v>7.8176750000000004</v>
      </c>
      <c r="AO18" s="54">
        <v>11</v>
      </c>
      <c r="AP18" s="50">
        <f t="shared" si="4"/>
        <v>16.551905000000001</v>
      </c>
      <c r="AQ18" s="50">
        <f t="shared" si="5"/>
        <v>0.37740499999999999</v>
      </c>
      <c r="AR18" s="50">
        <f t="shared" si="6"/>
        <v>16.174499999999998</v>
      </c>
      <c r="AS18" s="49">
        <v>40</v>
      </c>
      <c r="AT18" s="49">
        <v>0.85</v>
      </c>
      <c r="AU18" s="49">
        <v>1.65</v>
      </c>
      <c r="AV18" s="52">
        <f t="shared" si="0"/>
        <v>411.30121499999996</v>
      </c>
      <c r="AW18" s="49">
        <v>539.15</v>
      </c>
      <c r="AX18" s="49">
        <v>539.15</v>
      </c>
      <c r="AY18" s="49">
        <v>539.15</v>
      </c>
      <c r="AZ18" s="49">
        <v>539.15</v>
      </c>
    </row>
    <row r="19" spans="1:52" ht="15.75">
      <c r="A19" s="40"/>
      <c r="B19" s="20">
        <v>45</v>
      </c>
      <c r="C19" s="15" t="s">
        <v>27</v>
      </c>
      <c r="D19" s="16"/>
      <c r="E19" s="46"/>
      <c r="F19" s="46"/>
      <c r="G19" s="6"/>
      <c r="H19" s="96"/>
      <c r="I19" s="97"/>
      <c r="J19" s="17" t="s">
        <v>2</v>
      </c>
      <c r="K19" s="6"/>
      <c r="L19" s="96"/>
      <c r="M19" s="97"/>
      <c r="N19" s="17" t="s">
        <v>2</v>
      </c>
      <c r="O19" s="99"/>
      <c r="P19" s="17" t="s">
        <v>2</v>
      </c>
      <c r="Q19" s="92"/>
      <c r="R19" s="92"/>
      <c r="S19" s="92"/>
      <c r="T19" s="92"/>
      <c r="U19" s="92"/>
      <c r="V19" s="99"/>
      <c r="W19" s="92"/>
      <c r="X19" s="92"/>
      <c r="Y19" s="92"/>
      <c r="Z19" s="17" t="s">
        <v>2</v>
      </c>
      <c r="AA19" s="53">
        <v>21319</v>
      </c>
      <c r="AB19" s="100"/>
      <c r="AC19" s="17" t="s">
        <v>2</v>
      </c>
      <c r="AD19" s="101"/>
      <c r="AE19" s="101"/>
      <c r="AF19" s="101"/>
      <c r="AG19" s="102"/>
      <c r="AH19" s="48"/>
      <c r="AI19" s="3">
        <v>392.31</v>
      </c>
      <c r="AL19" s="3">
        <f t="shared" si="1"/>
        <v>392.31</v>
      </c>
      <c r="AM19" s="49">
        <f t="shared" si="2"/>
        <v>24.323219999999999</v>
      </c>
      <c r="AN19" s="49">
        <f t="shared" si="3"/>
        <v>5.6884950000000005</v>
      </c>
      <c r="AO19" s="54">
        <v>0</v>
      </c>
      <c r="AP19" s="50">
        <f t="shared" si="4"/>
        <v>12.043917</v>
      </c>
      <c r="AQ19" s="50">
        <f t="shared" si="5"/>
        <v>0.274617</v>
      </c>
      <c r="AR19" s="50">
        <f t="shared" si="6"/>
        <v>11.769299999999999</v>
      </c>
      <c r="AS19" s="49">
        <v>50</v>
      </c>
      <c r="AT19" s="49">
        <v>0.85</v>
      </c>
      <c r="AU19" s="49">
        <v>1.65</v>
      </c>
      <c r="AV19" s="52">
        <f t="shared" si="0"/>
        <v>285.71045100000003</v>
      </c>
      <c r="AW19" s="49">
        <v>392.31</v>
      </c>
      <c r="AX19" s="49">
        <v>392.31</v>
      </c>
      <c r="AY19" s="49">
        <v>392.31</v>
      </c>
      <c r="AZ19" s="49">
        <v>392.31</v>
      </c>
    </row>
    <row r="20" spans="1:52" ht="15.75">
      <c r="A20" s="40"/>
      <c r="B20" s="20">
        <v>17</v>
      </c>
      <c r="C20" s="15" t="s">
        <v>28</v>
      </c>
      <c r="D20" s="16"/>
      <c r="E20" s="46"/>
      <c r="F20" s="46"/>
      <c r="G20" s="6"/>
      <c r="H20" s="96"/>
      <c r="I20" s="97"/>
      <c r="J20" s="17" t="s">
        <v>2</v>
      </c>
      <c r="K20" s="6"/>
      <c r="L20" s="96"/>
      <c r="M20" s="97"/>
      <c r="N20" s="17" t="s">
        <v>2</v>
      </c>
      <c r="O20" s="99"/>
      <c r="P20" s="17" t="s">
        <v>2</v>
      </c>
      <c r="Q20" s="92"/>
      <c r="R20" s="92"/>
      <c r="S20" s="92"/>
      <c r="T20" s="92"/>
      <c r="U20" s="92"/>
      <c r="V20" s="99"/>
      <c r="W20" s="92"/>
      <c r="X20" s="92"/>
      <c r="Y20" s="92"/>
      <c r="Z20" s="17" t="s">
        <v>2</v>
      </c>
      <c r="AA20" s="53">
        <v>21320</v>
      </c>
      <c r="AB20" s="100"/>
      <c r="AC20" s="17" t="s">
        <v>2</v>
      </c>
      <c r="AD20" s="101"/>
      <c r="AE20" s="101"/>
      <c r="AF20" s="101"/>
      <c r="AG20" s="102"/>
      <c r="AH20" s="48"/>
      <c r="AI20" s="3">
        <v>542.30999999999995</v>
      </c>
      <c r="AL20" s="3">
        <f t="shared" si="1"/>
        <v>542.30999999999995</v>
      </c>
      <c r="AM20" s="49">
        <f t="shared" si="2"/>
        <v>33.623219999999996</v>
      </c>
      <c r="AN20" s="49">
        <f t="shared" si="3"/>
        <v>7.8634949999999995</v>
      </c>
      <c r="AO20" s="54">
        <v>47</v>
      </c>
      <c r="AP20" s="50">
        <f t="shared" si="4"/>
        <v>16.648917000000001</v>
      </c>
      <c r="AQ20" s="50">
        <f t="shared" si="5"/>
        <v>0.37961699999999998</v>
      </c>
      <c r="AR20" s="50">
        <f t="shared" si="6"/>
        <v>16.269299999999998</v>
      </c>
      <c r="AS20" s="49">
        <v>60</v>
      </c>
      <c r="AT20" s="49">
        <v>0</v>
      </c>
      <c r="AU20" s="49">
        <v>1.65</v>
      </c>
      <c r="AV20" s="52">
        <f t="shared" si="0"/>
        <v>358.87545099999994</v>
      </c>
      <c r="AW20" s="49">
        <v>542.30999999999995</v>
      </c>
      <c r="AX20" s="49">
        <v>542.30999999999995</v>
      </c>
      <c r="AY20" s="49">
        <v>542.30999999999995</v>
      </c>
      <c r="AZ20" s="49">
        <v>542.30999999999995</v>
      </c>
    </row>
    <row r="21" spans="1:52" ht="15.75">
      <c r="A21" s="40"/>
      <c r="B21" s="20">
        <v>12</v>
      </c>
      <c r="C21" s="15" t="s">
        <v>29</v>
      </c>
      <c r="D21" s="16"/>
      <c r="E21" s="46"/>
      <c r="F21" s="46"/>
      <c r="G21" s="6"/>
      <c r="H21" s="96"/>
      <c r="I21" s="97"/>
      <c r="J21" s="17" t="s">
        <v>2</v>
      </c>
      <c r="K21" s="6"/>
      <c r="L21" s="96"/>
      <c r="M21" s="103"/>
      <c r="N21" s="17" t="s">
        <v>2</v>
      </c>
      <c r="O21" s="99"/>
      <c r="P21" s="17" t="s">
        <v>2</v>
      </c>
      <c r="Q21" s="92"/>
      <c r="R21" s="92"/>
      <c r="S21" s="92"/>
      <c r="T21" s="92"/>
      <c r="U21" s="92"/>
      <c r="V21" s="99"/>
      <c r="W21" s="92"/>
      <c r="X21" s="92"/>
      <c r="Y21" s="92"/>
      <c r="Z21" s="17" t="s">
        <v>2</v>
      </c>
      <c r="AA21" s="53">
        <v>21321</v>
      </c>
      <c r="AB21" s="100"/>
      <c r="AC21" s="17" t="s">
        <v>2</v>
      </c>
      <c r="AD21" s="101"/>
      <c r="AE21" s="101"/>
      <c r="AF21" s="101"/>
      <c r="AG21" s="102"/>
      <c r="AH21" s="48"/>
      <c r="AI21" s="3">
        <v>348.46</v>
      </c>
      <c r="AJ21" s="3">
        <v>52.28</v>
      </c>
      <c r="AL21" s="3">
        <f t="shared" si="1"/>
        <v>400.74</v>
      </c>
      <c r="AM21" s="49">
        <f t="shared" si="2"/>
        <v>24.845880000000001</v>
      </c>
      <c r="AN21" s="49">
        <f t="shared" si="3"/>
        <v>5.8107300000000004</v>
      </c>
      <c r="AO21" s="54">
        <v>0</v>
      </c>
      <c r="AP21" s="50">
        <f t="shared" si="4"/>
        <v>12.302718</v>
      </c>
      <c r="AQ21" s="50">
        <f t="shared" si="5"/>
        <v>0.28051799999999999</v>
      </c>
      <c r="AR21" s="50">
        <f t="shared" si="6"/>
        <v>12.0222</v>
      </c>
      <c r="AS21" s="49">
        <v>30</v>
      </c>
      <c r="AT21" s="49">
        <v>0.85</v>
      </c>
      <c r="AU21" s="49">
        <v>1.65</v>
      </c>
      <c r="AV21" s="52">
        <f t="shared" si="0"/>
        <v>312.97795400000001</v>
      </c>
      <c r="AW21" s="49">
        <v>400.74</v>
      </c>
      <c r="AX21" s="49">
        <v>400.74</v>
      </c>
      <c r="AY21" s="49">
        <v>400.74</v>
      </c>
      <c r="AZ21" s="49">
        <v>400.74</v>
      </c>
    </row>
    <row r="22" spans="1:52" ht="15.75">
      <c r="A22" s="40"/>
      <c r="B22" s="20">
        <v>9</v>
      </c>
      <c r="C22" s="15" t="s">
        <v>30</v>
      </c>
      <c r="D22" s="16"/>
      <c r="E22" s="46"/>
      <c r="F22" s="46"/>
      <c r="G22" s="7"/>
      <c r="H22" s="106"/>
      <c r="I22" s="107"/>
      <c r="J22" s="17" t="s">
        <v>2</v>
      </c>
      <c r="K22" s="8"/>
      <c r="L22" s="106"/>
      <c r="M22" s="107"/>
      <c r="N22" s="17" t="s">
        <v>2</v>
      </c>
      <c r="O22" s="99"/>
      <c r="P22" s="17" t="s">
        <v>2</v>
      </c>
      <c r="Q22" s="108"/>
      <c r="R22" s="108"/>
      <c r="S22" s="108"/>
      <c r="T22" s="92"/>
      <c r="U22" s="92"/>
      <c r="V22" s="109"/>
      <c r="W22" s="92"/>
      <c r="X22" s="92"/>
      <c r="Y22" s="108"/>
      <c r="Z22" s="17" t="s">
        <v>2</v>
      </c>
      <c r="AA22" s="53">
        <v>21322</v>
      </c>
      <c r="AB22" s="100"/>
      <c r="AC22" s="17" t="s">
        <v>2</v>
      </c>
      <c r="AD22" s="110"/>
      <c r="AE22" s="111"/>
      <c r="AF22" s="110"/>
      <c r="AG22" s="112"/>
      <c r="AH22" s="48"/>
      <c r="AI22" s="3">
        <v>1000</v>
      </c>
      <c r="AL22" s="3">
        <f t="shared" si="1"/>
        <v>1000</v>
      </c>
      <c r="AM22" s="49">
        <f t="shared" si="2"/>
        <v>62</v>
      </c>
      <c r="AN22" s="49">
        <f t="shared" si="3"/>
        <v>14.5</v>
      </c>
      <c r="AO22" s="55">
        <v>24</v>
      </c>
      <c r="AP22" s="50">
        <f t="shared" si="4"/>
        <v>30.700000000000003</v>
      </c>
      <c r="AQ22" s="50">
        <f t="shared" si="5"/>
        <v>0.7</v>
      </c>
      <c r="AR22" s="50">
        <f t="shared" si="6"/>
        <v>30</v>
      </c>
      <c r="AS22" s="56">
        <v>80</v>
      </c>
      <c r="AT22" s="56">
        <v>0.85</v>
      </c>
      <c r="AU22" s="56">
        <v>1.65</v>
      </c>
      <c r="AV22" s="52">
        <f t="shared" si="0"/>
        <v>755.6</v>
      </c>
      <c r="AW22" s="56">
        <v>1000</v>
      </c>
      <c r="AX22" s="57">
        <v>1000</v>
      </c>
      <c r="AY22" s="57">
        <v>1000</v>
      </c>
      <c r="AZ22" s="57">
        <v>1000</v>
      </c>
    </row>
    <row r="23" spans="1:52" ht="16.5" thickBot="1">
      <c r="A23" s="40"/>
      <c r="B23" s="19"/>
      <c r="C23" s="15" t="s">
        <v>3</v>
      </c>
      <c r="D23" s="16"/>
      <c r="E23" s="9"/>
      <c r="F23" s="9"/>
      <c r="G23" s="4"/>
      <c r="H23" s="9"/>
      <c r="I23" s="113"/>
      <c r="J23" s="18" t="s">
        <v>2</v>
      </c>
      <c r="K23" s="10"/>
      <c r="L23" s="11"/>
      <c r="M23" s="113"/>
      <c r="N23" s="18" t="s">
        <v>2</v>
      </c>
      <c r="O23" s="113"/>
      <c r="P23" s="18" t="s">
        <v>2</v>
      </c>
      <c r="Q23" s="113"/>
      <c r="R23" s="113"/>
      <c r="S23" s="113"/>
      <c r="T23" s="113"/>
      <c r="U23" s="113"/>
      <c r="V23" s="113"/>
      <c r="W23" s="113"/>
      <c r="X23" s="113"/>
      <c r="Y23" s="113"/>
      <c r="Z23" s="18" t="s">
        <v>2</v>
      </c>
      <c r="AA23" s="58"/>
      <c r="AB23" s="114"/>
      <c r="AC23" s="18" t="s">
        <v>2</v>
      </c>
      <c r="AD23" s="115"/>
      <c r="AE23" s="115"/>
      <c r="AF23" s="115"/>
      <c r="AG23" s="116"/>
      <c r="AH23" s="48"/>
      <c r="AI23" s="59">
        <f>SUM(AI13:AI22)</f>
        <v>4397.83</v>
      </c>
      <c r="AJ23" s="59">
        <f>SUM(AJ13:AJ22)</f>
        <v>234.57</v>
      </c>
      <c r="AK23" s="60"/>
      <c r="AL23" s="59">
        <f t="shared" ref="AL23:AZ23" si="7">SUM(AL13:AL22)</f>
        <v>4632.3999999999996</v>
      </c>
      <c r="AM23" s="59">
        <f t="shared" si="7"/>
        <v>287.2088</v>
      </c>
      <c r="AN23" s="59">
        <f t="shared" si="7"/>
        <v>67.169800000000009</v>
      </c>
      <c r="AO23" s="59">
        <f t="shared" si="7"/>
        <v>152</v>
      </c>
      <c r="AP23" s="59">
        <f t="shared" si="7"/>
        <v>142.21468000000002</v>
      </c>
      <c r="AQ23" s="59">
        <f t="shared" si="7"/>
        <v>3.24268</v>
      </c>
      <c r="AR23" s="59">
        <f t="shared" si="7"/>
        <v>138.97199999999998</v>
      </c>
      <c r="AS23" s="59">
        <f t="shared" si="7"/>
        <v>440</v>
      </c>
      <c r="AT23" s="59">
        <f t="shared" si="7"/>
        <v>6.7999999999999989</v>
      </c>
      <c r="AU23" s="59">
        <f t="shared" si="7"/>
        <v>16.5</v>
      </c>
      <c r="AV23" s="59">
        <f t="shared" si="7"/>
        <v>3378.2920399999998</v>
      </c>
      <c r="AW23" s="59">
        <f t="shared" si="7"/>
        <v>4632.3999999999996</v>
      </c>
      <c r="AX23" s="59">
        <f t="shared" si="7"/>
        <v>4632.3999999999996</v>
      </c>
      <c r="AY23" s="59">
        <f t="shared" si="7"/>
        <v>4632.3999999999996</v>
      </c>
      <c r="AZ23" s="59">
        <f t="shared" si="7"/>
        <v>4632.3999999999996</v>
      </c>
    </row>
    <row r="24" spans="1:52" ht="15.75" thickTop="1">
      <c r="A24" s="61"/>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row>
    <row r="25" spans="1:52">
      <c r="A25" s="61"/>
      <c r="B25" s="62"/>
      <c r="C25" s="62"/>
      <c r="D25" s="62"/>
      <c r="E25" s="62"/>
      <c r="F25" s="62"/>
      <c r="G25" s="62"/>
      <c r="H25" s="62"/>
      <c r="I25" s="62"/>
      <c r="J25" s="62"/>
      <c r="K25" s="62"/>
      <c r="L25" s="62"/>
      <c r="M25" s="62"/>
      <c r="N25" s="62"/>
      <c r="O25" s="62"/>
      <c r="P25" s="62"/>
      <c r="Q25" s="61"/>
      <c r="R25" s="62"/>
      <c r="S25" s="62"/>
      <c r="T25" s="62"/>
      <c r="U25" s="62"/>
      <c r="V25" s="62"/>
      <c r="W25" s="62"/>
      <c r="X25" s="62"/>
      <c r="Y25" s="62"/>
      <c r="Z25" s="62"/>
      <c r="AA25" s="62"/>
      <c r="AB25" s="62"/>
      <c r="AC25" s="62"/>
      <c r="AD25" s="62"/>
      <c r="AE25" s="62"/>
      <c r="AF25" s="62"/>
      <c r="AG25" s="62"/>
    </row>
    <row r="26" spans="1:52">
      <c r="A26" s="61"/>
      <c r="B26" s="63"/>
      <c r="C26" s="62"/>
      <c r="D26" s="62"/>
      <c r="E26" s="148" t="s">
        <v>57</v>
      </c>
      <c r="F26" s="149"/>
      <c r="G26" s="149"/>
      <c r="H26" s="149"/>
      <c r="I26" s="149"/>
      <c r="J26" s="149"/>
      <c r="K26" s="149"/>
      <c r="L26" s="149"/>
      <c r="M26" s="149"/>
      <c r="N26" s="149"/>
      <c r="O26" s="149"/>
      <c r="P26" s="62"/>
      <c r="Q26" s="62"/>
      <c r="R26" s="62"/>
      <c r="S26" s="62"/>
      <c r="T26" s="62"/>
      <c r="U26" s="62"/>
      <c r="V26" s="62"/>
      <c r="W26" s="62"/>
      <c r="X26" s="62"/>
      <c r="Y26" s="62"/>
      <c r="Z26" s="62"/>
      <c r="AA26" s="62"/>
      <c r="AB26" s="62"/>
      <c r="AC26" s="62"/>
      <c r="AD26" s="62"/>
      <c r="AE26" s="62"/>
      <c r="AF26" s="62"/>
      <c r="AG26" s="62"/>
    </row>
    <row r="27" spans="1:52">
      <c r="A27" s="61"/>
      <c r="B27" s="64"/>
      <c r="C27" s="62"/>
      <c r="D27" s="62"/>
      <c r="E27" s="65"/>
      <c r="F27" s="65"/>
      <c r="G27" s="65"/>
      <c r="H27" s="65"/>
      <c r="I27" s="65"/>
      <c r="J27" s="66"/>
      <c r="K27" s="65"/>
      <c r="L27" s="65"/>
      <c r="M27" s="65"/>
      <c r="N27" s="65"/>
      <c r="O27" s="65"/>
      <c r="P27" s="62"/>
      <c r="Q27" s="62"/>
      <c r="R27" s="62"/>
      <c r="S27" s="62"/>
      <c r="T27" s="62"/>
      <c r="U27" s="62"/>
      <c r="V27" s="62"/>
      <c r="W27" s="62"/>
      <c r="X27" s="62"/>
      <c r="Y27" s="62"/>
      <c r="Z27" s="62"/>
      <c r="AA27" s="62"/>
      <c r="AB27" s="62"/>
      <c r="AC27" s="62"/>
      <c r="AD27" s="62"/>
      <c r="AE27" s="62"/>
      <c r="AF27" s="62"/>
      <c r="AG27" s="62"/>
    </row>
    <row r="28" spans="1:52" ht="15" customHeight="1">
      <c r="A28" s="61"/>
      <c r="B28" s="36"/>
      <c r="C28" s="62"/>
      <c r="D28" s="62"/>
      <c r="E28" s="67" t="s">
        <v>58</v>
      </c>
      <c r="F28" s="67"/>
      <c r="G28" s="150" t="s">
        <v>59</v>
      </c>
      <c r="H28" s="151"/>
      <c r="I28" s="151"/>
      <c r="J28" s="151"/>
      <c r="K28" s="151"/>
      <c r="L28" s="151"/>
      <c r="M28" s="67" t="s">
        <v>60</v>
      </c>
      <c r="N28" s="68"/>
      <c r="O28" s="67" t="s">
        <v>61</v>
      </c>
      <c r="P28" s="62"/>
      <c r="Q28" s="62"/>
      <c r="R28" s="62"/>
      <c r="S28" s="62"/>
      <c r="T28" s="62"/>
      <c r="U28" s="65"/>
      <c r="V28" s="69" t="s">
        <v>62</v>
      </c>
      <c r="W28" s="65"/>
      <c r="X28" s="69" t="s">
        <v>0</v>
      </c>
      <c r="Y28" s="62"/>
      <c r="Z28" s="62"/>
      <c r="AA28" s="62"/>
      <c r="AB28" s="62"/>
      <c r="AC28" s="62"/>
      <c r="AD28" s="62"/>
      <c r="AE28" s="62"/>
      <c r="AF28" s="62"/>
      <c r="AG28" s="62"/>
    </row>
    <row r="29" spans="1:52" ht="15.75" thickBot="1">
      <c r="A29" s="61"/>
      <c r="B29" s="64"/>
      <c r="C29" s="62"/>
      <c r="D29" s="62"/>
      <c r="E29" s="65"/>
      <c r="F29" s="65"/>
      <c r="G29" s="65"/>
      <c r="H29" s="70"/>
      <c r="I29" s="70"/>
      <c r="J29" s="65"/>
      <c r="K29" s="70"/>
      <c r="L29" s="65"/>
      <c r="M29" s="65"/>
      <c r="N29" s="65"/>
      <c r="O29" s="65"/>
      <c r="P29" s="62"/>
      <c r="Q29" s="62"/>
      <c r="R29" s="62"/>
      <c r="S29" s="62"/>
      <c r="T29" s="62"/>
      <c r="U29" s="65"/>
      <c r="V29" s="69" t="s">
        <v>63</v>
      </c>
      <c r="W29" s="69" t="s">
        <v>64</v>
      </c>
      <c r="X29" s="69" t="s">
        <v>136</v>
      </c>
      <c r="Y29" s="62"/>
      <c r="Z29" s="62"/>
      <c r="AA29" s="62"/>
      <c r="AB29" s="62"/>
      <c r="AC29" s="62"/>
      <c r="AD29" s="62"/>
      <c r="AE29" s="62"/>
      <c r="AF29" s="62"/>
      <c r="AG29" s="62"/>
    </row>
    <row r="30" spans="1:52" ht="16.5" thickBot="1">
      <c r="A30" s="61"/>
      <c r="B30" s="64"/>
      <c r="C30" s="62"/>
      <c r="D30" s="62"/>
      <c r="E30" s="65" t="s">
        <v>120</v>
      </c>
      <c r="F30" s="65"/>
      <c r="G30" s="65" t="s">
        <v>121</v>
      </c>
      <c r="H30" s="65"/>
      <c r="I30" s="65"/>
      <c r="J30" s="65"/>
      <c r="K30" s="65"/>
      <c r="L30" s="71"/>
      <c r="M30" s="117"/>
      <c r="N30" s="65"/>
      <c r="O30" s="118"/>
      <c r="P30" s="62"/>
      <c r="Q30" s="62"/>
      <c r="R30" s="62"/>
      <c r="S30" s="62"/>
      <c r="T30" s="62"/>
      <c r="U30" s="65" t="s">
        <v>0</v>
      </c>
      <c r="V30" s="119"/>
      <c r="W30" s="120"/>
      <c r="X30" s="121"/>
      <c r="Y30" s="62"/>
      <c r="Z30" s="62"/>
      <c r="AA30" s="62"/>
      <c r="AB30" s="62"/>
      <c r="AC30" s="62"/>
      <c r="AD30" s="62"/>
      <c r="AE30" s="62"/>
      <c r="AF30" s="62"/>
      <c r="AG30" s="62"/>
      <c r="AJ30" s="72">
        <f>AL23</f>
        <v>4632.3999999999996</v>
      </c>
      <c r="AL30" s="73"/>
    </row>
    <row r="31" spans="1:52" ht="15.75">
      <c r="A31" s="61"/>
      <c r="B31" s="64"/>
      <c r="C31" s="62"/>
      <c r="D31" s="62"/>
      <c r="E31" s="65"/>
      <c r="F31" s="65"/>
      <c r="G31" s="74" t="s">
        <v>122</v>
      </c>
      <c r="H31" s="65"/>
      <c r="I31" s="65"/>
      <c r="J31" s="65"/>
      <c r="K31" s="65"/>
      <c r="L31" s="71"/>
      <c r="M31" s="118"/>
      <c r="N31" s="65"/>
      <c r="O31" s="117"/>
      <c r="P31" s="62"/>
      <c r="Q31" s="62"/>
      <c r="R31" s="62"/>
      <c r="S31" s="62"/>
      <c r="T31" s="62"/>
      <c r="U31" s="65"/>
      <c r="V31" s="75"/>
      <c r="W31" s="76"/>
      <c r="X31" s="65"/>
      <c r="Y31" s="62"/>
      <c r="Z31" s="62"/>
      <c r="AA31" s="62"/>
      <c r="AB31" s="62"/>
      <c r="AC31" s="62"/>
      <c r="AD31" s="62"/>
      <c r="AE31" s="62"/>
      <c r="AF31" s="62"/>
      <c r="AG31" s="62"/>
      <c r="AJ31" s="73"/>
      <c r="AL31" s="72">
        <f>AM23</f>
        <v>287.2088</v>
      </c>
    </row>
    <row r="32" spans="1:52" ht="16.5" thickBot="1">
      <c r="A32" s="61"/>
      <c r="B32" s="64"/>
      <c r="C32" s="62"/>
      <c r="D32" s="62"/>
      <c r="E32" s="65"/>
      <c r="F32" s="65"/>
      <c r="G32" s="74" t="s">
        <v>123</v>
      </c>
      <c r="H32" s="65"/>
      <c r="I32" s="65"/>
      <c r="J32" s="65"/>
      <c r="K32" s="65"/>
      <c r="L32" s="71"/>
      <c r="M32" s="118"/>
      <c r="N32" s="65"/>
      <c r="O32" s="117"/>
      <c r="P32" s="62"/>
      <c r="Q32" s="62"/>
      <c r="R32" s="62"/>
      <c r="S32" s="62"/>
      <c r="T32" s="62"/>
      <c r="U32" s="65"/>
      <c r="V32" s="65"/>
      <c r="W32" s="69"/>
      <c r="X32" s="76" t="s">
        <v>137</v>
      </c>
      <c r="Y32" s="62"/>
      <c r="Z32" s="62"/>
      <c r="AA32" s="62"/>
      <c r="AB32" s="62"/>
      <c r="AC32" s="62"/>
      <c r="AD32" s="62"/>
      <c r="AE32" s="62"/>
      <c r="AF32" s="62"/>
      <c r="AG32" s="62"/>
      <c r="AJ32" s="73"/>
      <c r="AL32" s="72">
        <f>AN23</f>
        <v>67.169800000000009</v>
      </c>
      <c r="AQ32" s="77" t="s">
        <v>62</v>
      </c>
    </row>
    <row r="33" spans="1:45" ht="16.5" thickBot="1">
      <c r="A33" s="61"/>
      <c r="B33" s="64"/>
      <c r="C33" s="62"/>
      <c r="D33" s="62"/>
      <c r="E33" s="65"/>
      <c r="F33" s="65"/>
      <c r="G33" s="74" t="s">
        <v>124</v>
      </c>
      <c r="H33" s="65"/>
      <c r="I33" s="65"/>
      <c r="J33" s="65"/>
      <c r="K33" s="65"/>
      <c r="L33" s="71"/>
      <c r="M33" s="118"/>
      <c r="N33" s="65"/>
      <c r="O33" s="117"/>
      <c r="P33" s="62"/>
      <c r="Q33" s="62"/>
      <c r="R33" s="62"/>
      <c r="S33" s="62"/>
      <c r="T33" s="62"/>
      <c r="U33" s="65" t="s">
        <v>1</v>
      </c>
      <c r="V33" s="119"/>
      <c r="W33" s="122"/>
      <c r="X33" s="121"/>
      <c r="Y33" s="62"/>
      <c r="Z33" s="62"/>
      <c r="AA33" s="62"/>
      <c r="AB33" s="62"/>
      <c r="AC33" s="62"/>
      <c r="AD33" s="62"/>
      <c r="AE33" s="62"/>
      <c r="AF33" s="62"/>
      <c r="AG33" s="62"/>
      <c r="AJ33" s="73"/>
      <c r="AL33" s="72">
        <f>AO23</f>
        <v>152</v>
      </c>
      <c r="AQ33" s="77" t="s">
        <v>4</v>
      </c>
      <c r="AR33" s="77" t="s">
        <v>64</v>
      </c>
      <c r="AS33" s="77" t="s">
        <v>66</v>
      </c>
    </row>
    <row r="34" spans="1:45" ht="15.75">
      <c r="A34" s="61"/>
      <c r="B34" s="64"/>
      <c r="C34" s="62"/>
      <c r="D34" s="62"/>
      <c r="E34" s="65"/>
      <c r="F34" s="65"/>
      <c r="G34" s="65" t="s">
        <v>125</v>
      </c>
      <c r="H34" s="65"/>
      <c r="I34" s="65"/>
      <c r="J34" s="65"/>
      <c r="K34" s="65"/>
      <c r="L34" s="71"/>
      <c r="M34" s="118"/>
      <c r="N34" s="65"/>
      <c r="O34" s="117"/>
      <c r="P34" s="62"/>
      <c r="Q34" s="62"/>
      <c r="R34" s="62"/>
      <c r="S34" s="62"/>
      <c r="T34" s="62"/>
      <c r="U34" s="65"/>
      <c r="V34" s="65"/>
      <c r="W34" s="65"/>
      <c r="X34" s="65"/>
      <c r="Y34" s="62"/>
      <c r="Z34" s="62"/>
      <c r="AA34" s="62"/>
      <c r="AB34" s="62"/>
      <c r="AC34" s="62"/>
      <c r="AD34" s="62"/>
      <c r="AE34" s="62"/>
      <c r="AF34" s="62"/>
      <c r="AG34" s="62"/>
      <c r="AJ34" s="73"/>
      <c r="AL34" s="72">
        <f>AP23</f>
        <v>142.21468000000002</v>
      </c>
      <c r="AQ34" s="78">
        <f>AY23</f>
        <v>4632.3999999999996</v>
      </c>
      <c r="AR34" s="3">
        <f>0.006</f>
        <v>6.0000000000000001E-3</v>
      </c>
      <c r="AS34" s="78">
        <f>AQ34*AR34</f>
        <v>27.7944</v>
      </c>
    </row>
    <row r="35" spans="1:45" ht="15.75">
      <c r="A35" s="61"/>
      <c r="B35" s="64"/>
      <c r="C35" s="62"/>
      <c r="D35" s="62"/>
      <c r="E35" s="65"/>
      <c r="F35" s="65"/>
      <c r="G35" s="74" t="s">
        <v>126</v>
      </c>
      <c r="H35" s="65"/>
      <c r="I35" s="65"/>
      <c r="J35" s="65"/>
      <c r="K35" s="65"/>
      <c r="L35" s="71"/>
      <c r="M35" s="118"/>
      <c r="N35" s="65"/>
      <c r="O35" s="117"/>
      <c r="P35" s="62"/>
      <c r="Q35" s="62"/>
      <c r="R35" s="62"/>
      <c r="S35" s="62"/>
      <c r="T35" s="62"/>
      <c r="U35" s="65"/>
      <c r="V35" s="69"/>
      <c r="W35" s="65"/>
      <c r="X35" s="69"/>
      <c r="Y35" s="62"/>
      <c r="Z35" s="62"/>
      <c r="AA35" s="62"/>
      <c r="AB35" s="62"/>
      <c r="AC35" s="62"/>
      <c r="AD35" s="62"/>
      <c r="AE35" s="62"/>
      <c r="AF35" s="62"/>
      <c r="AG35" s="62"/>
      <c r="AJ35" s="73"/>
      <c r="AL35" s="72">
        <f>AQ23</f>
        <v>3.24268</v>
      </c>
      <c r="AS35" s="77" t="s">
        <v>42</v>
      </c>
    </row>
    <row r="36" spans="1:45" ht="16.5" thickBot="1">
      <c r="A36" s="61"/>
      <c r="B36" s="64"/>
      <c r="C36" s="62"/>
      <c r="D36" s="62"/>
      <c r="E36" s="65"/>
      <c r="F36" s="65"/>
      <c r="G36" s="74" t="s">
        <v>127</v>
      </c>
      <c r="H36" s="65"/>
      <c r="I36" s="65"/>
      <c r="J36" s="65"/>
      <c r="K36" s="65"/>
      <c r="L36" s="71"/>
      <c r="M36" s="118"/>
      <c r="N36" s="65"/>
      <c r="O36" s="117"/>
      <c r="P36" s="62"/>
      <c r="Q36" s="62"/>
      <c r="R36" s="62"/>
      <c r="S36" s="62"/>
      <c r="T36" s="62"/>
      <c r="U36" s="65"/>
      <c r="V36" s="69"/>
      <c r="W36" s="69"/>
      <c r="X36" s="69" t="s">
        <v>65</v>
      </c>
      <c r="Y36" s="62"/>
      <c r="Z36" s="62"/>
      <c r="AA36" s="62"/>
      <c r="AB36" s="62"/>
      <c r="AC36" s="62"/>
      <c r="AD36" s="62"/>
      <c r="AE36" s="62"/>
      <c r="AF36" s="62"/>
      <c r="AG36" s="62"/>
      <c r="AJ36" s="73"/>
      <c r="AL36" s="72">
        <f>AR23</f>
        <v>138.97199999999998</v>
      </c>
      <c r="AQ36" s="78">
        <f>AZ23</f>
        <v>4632.3999999999996</v>
      </c>
      <c r="AR36" s="3">
        <f>0.036785</f>
        <v>3.6784999999999998E-2</v>
      </c>
      <c r="AS36" s="78">
        <f>AQ36*AR36</f>
        <v>170.40283399999998</v>
      </c>
    </row>
    <row r="37" spans="1:45" ht="16.5" thickBot="1">
      <c r="A37" s="61"/>
      <c r="B37" s="64"/>
      <c r="C37" s="62"/>
      <c r="D37" s="62"/>
      <c r="E37" s="65"/>
      <c r="F37" s="65"/>
      <c r="G37" s="74" t="s">
        <v>128</v>
      </c>
      <c r="H37" s="65"/>
      <c r="I37" s="65"/>
      <c r="J37" s="65"/>
      <c r="K37" s="65"/>
      <c r="L37" s="71"/>
      <c r="M37" s="118"/>
      <c r="N37" s="65"/>
      <c r="O37" s="117"/>
      <c r="P37" s="62"/>
      <c r="Q37" s="62"/>
      <c r="R37" s="62"/>
      <c r="S37" s="62"/>
      <c r="T37" s="62"/>
      <c r="U37" s="65" t="s">
        <v>50</v>
      </c>
      <c r="V37" s="119"/>
      <c r="W37" s="120"/>
      <c r="X37" s="121"/>
      <c r="Y37" s="62"/>
      <c r="Z37" s="62"/>
      <c r="AA37" s="62"/>
      <c r="AB37" s="62"/>
      <c r="AC37" s="62"/>
      <c r="AD37" s="62"/>
      <c r="AE37" s="62"/>
      <c r="AF37" s="62"/>
      <c r="AG37" s="62"/>
      <c r="AJ37" s="73"/>
      <c r="AL37" s="72">
        <f>AS23</f>
        <v>440</v>
      </c>
    </row>
    <row r="38" spans="1:45" ht="15.75">
      <c r="A38" s="61"/>
      <c r="B38" s="64"/>
      <c r="C38" s="62"/>
      <c r="D38" s="62"/>
      <c r="E38" s="65"/>
      <c r="F38" s="65"/>
      <c r="G38" s="65" t="s">
        <v>129</v>
      </c>
      <c r="H38" s="65"/>
      <c r="I38" s="65"/>
      <c r="J38" s="65"/>
      <c r="K38" s="65"/>
      <c r="L38" s="71"/>
      <c r="M38" s="118"/>
      <c r="N38" s="65"/>
      <c r="O38" s="117"/>
      <c r="P38" s="62"/>
      <c r="Q38" s="62"/>
      <c r="R38" s="62"/>
      <c r="S38" s="62"/>
      <c r="T38" s="62"/>
      <c r="U38" s="65"/>
      <c r="V38" s="75"/>
      <c r="W38" s="76"/>
      <c r="X38" s="65"/>
      <c r="Y38" s="62"/>
      <c r="Z38" s="62"/>
      <c r="AA38" s="62"/>
      <c r="AB38" s="62"/>
      <c r="AC38" s="62"/>
      <c r="AD38" s="62"/>
      <c r="AE38" s="62"/>
      <c r="AF38" s="62"/>
      <c r="AG38" s="62"/>
      <c r="AJ38" s="73"/>
      <c r="AL38" s="72">
        <f>AT23</f>
        <v>6.7999999999999989</v>
      </c>
    </row>
    <row r="39" spans="1:45" ht="16.5" thickBot="1">
      <c r="A39" s="61"/>
      <c r="B39" s="64"/>
      <c r="C39" s="62"/>
      <c r="D39" s="62"/>
      <c r="E39" s="65"/>
      <c r="F39" s="65"/>
      <c r="G39" s="65" t="s">
        <v>130</v>
      </c>
      <c r="H39" s="65"/>
      <c r="I39" s="65"/>
      <c r="J39" s="65"/>
      <c r="K39" s="65"/>
      <c r="L39" s="71"/>
      <c r="M39" s="118"/>
      <c r="N39" s="65"/>
      <c r="O39" s="117"/>
      <c r="P39" s="62"/>
      <c r="Q39" s="62"/>
      <c r="R39" s="62"/>
      <c r="S39" s="62"/>
      <c r="T39" s="62"/>
      <c r="U39" s="65"/>
      <c r="V39" s="65"/>
      <c r="W39" s="69"/>
      <c r="X39" s="76" t="s">
        <v>67</v>
      </c>
      <c r="Y39" s="62"/>
      <c r="Z39" s="62"/>
      <c r="AA39" s="62"/>
      <c r="AB39" s="62"/>
      <c r="AC39" s="62"/>
      <c r="AD39" s="62"/>
      <c r="AE39" s="62"/>
      <c r="AF39" s="62"/>
      <c r="AG39" s="62"/>
      <c r="AJ39" s="73"/>
      <c r="AL39" s="72">
        <f>AU23</f>
        <v>16.5</v>
      </c>
    </row>
    <row r="40" spans="1:45" ht="16.5" thickBot="1">
      <c r="A40" s="61"/>
      <c r="B40" s="64"/>
      <c r="C40" s="62"/>
      <c r="D40" s="62"/>
      <c r="E40" s="65"/>
      <c r="F40" s="65"/>
      <c r="G40" s="65" t="s">
        <v>131</v>
      </c>
      <c r="H40" s="65"/>
      <c r="I40" s="65"/>
      <c r="J40" s="65"/>
      <c r="K40" s="65"/>
      <c r="L40" s="71"/>
      <c r="M40" s="118"/>
      <c r="N40" s="65"/>
      <c r="O40" s="117"/>
      <c r="P40" s="62"/>
      <c r="Q40" s="62"/>
      <c r="R40" s="62"/>
      <c r="S40" s="62"/>
      <c r="T40" s="62"/>
      <c r="U40" s="65" t="s">
        <v>42</v>
      </c>
      <c r="V40" s="119"/>
      <c r="W40" s="122"/>
      <c r="X40" s="121"/>
      <c r="Y40" s="62"/>
      <c r="Z40" s="62"/>
      <c r="AA40" s="62"/>
      <c r="AB40" s="62"/>
      <c r="AC40" s="62"/>
      <c r="AD40" s="62"/>
      <c r="AE40" s="62"/>
      <c r="AF40" s="62"/>
      <c r="AG40" s="62"/>
      <c r="AJ40" s="73"/>
      <c r="AL40" s="72">
        <f>AJ30-SUM(AL31:AL39)</f>
        <v>3378.2920399999994</v>
      </c>
    </row>
    <row r="41" spans="1:45">
      <c r="A41" s="61"/>
      <c r="B41" s="64"/>
      <c r="C41" s="62"/>
      <c r="D41" s="62"/>
      <c r="E41" s="65"/>
      <c r="F41" s="65"/>
      <c r="G41" s="65"/>
      <c r="H41" s="65"/>
      <c r="I41" s="65"/>
      <c r="J41" s="65"/>
      <c r="K41" s="65"/>
      <c r="L41" s="65"/>
      <c r="M41" s="118"/>
      <c r="N41" s="65"/>
      <c r="O41" s="118"/>
      <c r="P41" s="62"/>
      <c r="Q41" s="62"/>
      <c r="R41" s="62"/>
      <c r="S41" s="62"/>
      <c r="T41" s="62"/>
      <c r="U41" s="65"/>
      <c r="V41" s="65"/>
      <c r="W41" s="65"/>
      <c r="X41" s="65"/>
      <c r="Y41" s="62"/>
      <c r="Z41" s="62"/>
      <c r="AA41" s="62"/>
      <c r="AB41" s="62"/>
      <c r="AC41" s="62"/>
      <c r="AD41" s="62"/>
      <c r="AE41" s="62"/>
      <c r="AF41" s="62"/>
      <c r="AG41" s="62"/>
      <c r="AJ41" s="73"/>
      <c r="AL41" s="73"/>
    </row>
    <row r="42" spans="1:45" ht="15.75">
      <c r="A42" s="61"/>
      <c r="B42" s="64"/>
      <c r="C42" s="62"/>
      <c r="D42" s="62"/>
      <c r="E42" s="65" t="s">
        <v>120</v>
      </c>
      <c r="F42" s="65"/>
      <c r="G42" s="65" t="s">
        <v>132</v>
      </c>
      <c r="H42" s="65"/>
      <c r="I42" s="65"/>
      <c r="J42" s="65"/>
      <c r="K42" s="65"/>
      <c r="L42" s="71"/>
      <c r="M42" s="117"/>
      <c r="N42" s="65"/>
      <c r="O42" s="118"/>
      <c r="P42" s="62"/>
      <c r="Q42" s="62"/>
      <c r="R42" s="62"/>
      <c r="S42" s="62"/>
      <c r="T42" s="62"/>
      <c r="U42" s="62"/>
      <c r="V42" s="62"/>
      <c r="W42" s="62"/>
      <c r="X42" s="62"/>
      <c r="Y42" s="62"/>
      <c r="Z42" s="62"/>
      <c r="AA42" s="62"/>
      <c r="AB42" s="62"/>
      <c r="AC42" s="62"/>
      <c r="AD42" s="62"/>
      <c r="AE42" s="62"/>
      <c r="AF42" s="62"/>
      <c r="AG42" s="62"/>
      <c r="AJ42" s="72">
        <f>SUM(AL43:AL46)</f>
        <v>552.57583399999999</v>
      </c>
      <c r="AL42" s="73"/>
    </row>
    <row r="43" spans="1:45" ht="15.75">
      <c r="A43" s="61"/>
      <c r="B43" s="64"/>
      <c r="C43" s="62"/>
      <c r="D43" s="62"/>
      <c r="E43" s="65"/>
      <c r="F43" s="65"/>
      <c r="G43" s="74" t="s">
        <v>126</v>
      </c>
      <c r="H43" s="65"/>
      <c r="I43" s="65"/>
      <c r="J43" s="65"/>
      <c r="K43" s="65"/>
      <c r="L43" s="71"/>
      <c r="M43" s="118"/>
      <c r="N43" s="65"/>
      <c r="O43" s="117"/>
      <c r="P43" s="62"/>
      <c r="Q43" s="62"/>
      <c r="R43" s="62"/>
      <c r="S43" s="62"/>
      <c r="T43" s="62"/>
      <c r="U43" s="62"/>
      <c r="V43" s="62"/>
      <c r="W43" s="62"/>
      <c r="X43" s="62"/>
      <c r="Y43" s="62"/>
      <c r="Z43" s="62"/>
      <c r="AA43" s="62"/>
      <c r="AB43" s="62"/>
      <c r="AC43" s="62"/>
      <c r="AD43" s="62"/>
      <c r="AE43" s="62"/>
      <c r="AF43" s="62"/>
      <c r="AG43" s="62"/>
      <c r="AJ43" s="73"/>
      <c r="AL43" s="72">
        <f>AW23*0.062</f>
        <v>287.2088</v>
      </c>
    </row>
    <row r="44" spans="1:45" ht="15.75">
      <c r="A44" s="61"/>
      <c r="B44" s="64"/>
      <c r="C44" s="62"/>
      <c r="D44" s="62"/>
      <c r="E44" s="65"/>
      <c r="F44" s="65"/>
      <c r="G44" s="74" t="s">
        <v>133</v>
      </c>
      <c r="H44" s="65"/>
      <c r="I44" s="65"/>
      <c r="J44" s="65"/>
      <c r="K44" s="65"/>
      <c r="L44" s="71"/>
      <c r="M44" s="118"/>
      <c r="N44" s="65"/>
      <c r="O44" s="117"/>
      <c r="P44" s="62"/>
      <c r="Q44" s="62"/>
      <c r="R44" s="62"/>
      <c r="S44" s="62"/>
      <c r="T44" s="62"/>
      <c r="U44" s="62"/>
      <c r="V44" s="62"/>
      <c r="W44" s="62"/>
      <c r="X44" s="62"/>
      <c r="Y44" s="62"/>
      <c r="Z44" s="62"/>
      <c r="AA44" s="62"/>
      <c r="AB44" s="62"/>
      <c r="AC44" s="62"/>
      <c r="AD44" s="62"/>
      <c r="AE44" s="62"/>
      <c r="AF44" s="62"/>
      <c r="AG44" s="62"/>
      <c r="AJ44" s="73"/>
      <c r="AL44" s="72">
        <f>AX23*0.0145</f>
        <v>67.169799999999995</v>
      </c>
    </row>
    <row r="45" spans="1:45" ht="15.75">
      <c r="A45" s="61"/>
      <c r="B45" s="64"/>
      <c r="C45" s="62"/>
      <c r="D45" s="62"/>
      <c r="E45" s="65"/>
      <c r="F45" s="65"/>
      <c r="G45" s="74" t="s">
        <v>68</v>
      </c>
      <c r="H45" s="65"/>
      <c r="I45" s="65"/>
      <c r="J45" s="65"/>
      <c r="K45" s="65"/>
      <c r="L45" s="71"/>
      <c r="M45" s="118"/>
      <c r="N45" s="65"/>
      <c r="O45" s="117"/>
      <c r="P45" s="62"/>
      <c r="Q45" s="62"/>
      <c r="R45" s="62"/>
      <c r="S45" s="62"/>
      <c r="T45" s="62"/>
      <c r="U45" s="62"/>
      <c r="V45" s="62"/>
      <c r="W45" s="62"/>
      <c r="X45" s="62"/>
      <c r="Y45" s="62"/>
      <c r="Z45" s="62"/>
      <c r="AA45" s="62"/>
      <c r="AB45" s="62"/>
      <c r="AC45" s="62"/>
      <c r="AD45" s="62"/>
      <c r="AE45" s="62"/>
      <c r="AF45" s="62"/>
      <c r="AG45" s="62"/>
      <c r="AJ45" s="73"/>
      <c r="AL45" s="72">
        <f>AS34</f>
        <v>27.7944</v>
      </c>
    </row>
    <row r="46" spans="1:45" ht="15.75">
      <c r="A46" s="61"/>
      <c r="B46" s="64"/>
      <c r="C46" s="62"/>
      <c r="D46" s="62"/>
      <c r="E46" s="65"/>
      <c r="F46" s="65"/>
      <c r="G46" s="65" t="s">
        <v>69</v>
      </c>
      <c r="H46" s="65"/>
      <c r="I46" s="65"/>
      <c r="J46" s="65"/>
      <c r="K46" s="65"/>
      <c r="L46" s="71"/>
      <c r="M46" s="118"/>
      <c r="N46" s="65"/>
      <c r="O46" s="117"/>
      <c r="P46" s="62"/>
      <c r="Q46" s="62"/>
      <c r="R46" s="62"/>
      <c r="S46" s="62"/>
      <c r="T46" s="62"/>
      <c r="U46" s="62"/>
      <c r="V46" s="62"/>
      <c r="W46" s="62"/>
      <c r="X46" s="62"/>
      <c r="Y46" s="62"/>
      <c r="Z46" s="62"/>
      <c r="AA46" s="62"/>
      <c r="AB46" s="62"/>
      <c r="AC46" s="62"/>
      <c r="AD46" s="62"/>
      <c r="AE46" s="62"/>
      <c r="AF46" s="62"/>
      <c r="AG46" s="62"/>
      <c r="AJ46" s="73"/>
      <c r="AL46" s="72">
        <f>AS36</f>
        <v>170.40283399999998</v>
      </c>
    </row>
    <row r="47" spans="1:45">
      <c r="A47" s="61"/>
      <c r="B47" s="64"/>
      <c r="C47" s="62"/>
      <c r="D47" s="62"/>
      <c r="E47" s="65"/>
      <c r="F47" s="65"/>
      <c r="G47" s="65"/>
      <c r="H47" s="65"/>
      <c r="I47" s="65"/>
      <c r="J47" s="65"/>
      <c r="K47" s="65"/>
      <c r="L47" s="65"/>
      <c r="M47" s="118"/>
      <c r="N47" s="65"/>
      <c r="O47" s="118"/>
      <c r="P47" s="62"/>
      <c r="Q47" s="62"/>
      <c r="R47" s="62"/>
      <c r="S47" s="62"/>
      <c r="T47" s="62"/>
      <c r="U47" s="62"/>
      <c r="V47" s="62"/>
      <c r="W47" s="62"/>
      <c r="X47" s="62"/>
      <c r="Y47" s="62"/>
      <c r="Z47" s="62"/>
      <c r="AA47" s="62"/>
      <c r="AB47" s="62"/>
      <c r="AC47" s="62"/>
      <c r="AD47" s="62"/>
      <c r="AE47" s="62"/>
      <c r="AF47" s="62"/>
      <c r="AG47" s="62"/>
      <c r="AJ47" s="73"/>
      <c r="AL47" s="73"/>
    </row>
    <row r="48" spans="1:45" ht="15.75">
      <c r="A48" s="61"/>
      <c r="B48" s="64"/>
      <c r="C48" s="62"/>
      <c r="D48" s="62"/>
      <c r="E48" s="65" t="s">
        <v>134</v>
      </c>
      <c r="F48" s="65"/>
      <c r="G48" s="65" t="s">
        <v>131</v>
      </c>
      <c r="H48" s="65"/>
      <c r="I48" s="65"/>
      <c r="J48" s="65"/>
      <c r="K48" s="65"/>
      <c r="L48" s="71"/>
      <c r="M48" s="117"/>
      <c r="N48" s="65"/>
      <c r="O48" s="118"/>
      <c r="P48" s="62"/>
      <c r="Q48" s="62"/>
      <c r="R48" s="62"/>
      <c r="S48" s="62"/>
      <c r="T48" s="62"/>
      <c r="U48" s="62"/>
      <c r="V48" s="62"/>
      <c r="W48" s="62"/>
      <c r="X48" s="62"/>
      <c r="Y48" s="62"/>
      <c r="Z48" s="62"/>
      <c r="AA48" s="62"/>
      <c r="AB48" s="62"/>
      <c r="AC48" s="62"/>
      <c r="AD48" s="62"/>
      <c r="AE48" s="62"/>
      <c r="AF48" s="62"/>
      <c r="AG48" s="62"/>
      <c r="AJ48" s="72">
        <f>AL40</f>
        <v>3378.2920399999994</v>
      </c>
      <c r="AL48" s="73"/>
    </row>
    <row r="49" spans="1:38" ht="15.75">
      <c r="A49" s="61"/>
      <c r="B49" s="64"/>
      <c r="C49" s="62"/>
      <c r="D49" s="62"/>
      <c r="E49" s="65"/>
      <c r="F49" s="65"/>
      <c r="G49" s="74" t="s">
        <v>70</v>
      </c>
      <c r="H49" s="65"/>
      <c r="I49" s="65"/>
      <c r="J49" s="65"/>
      <c r="K49" s="65"/>
      <c r="L49" s="71"/>
      <c r="M49" s="118"/>
      <c r="N49" s="65"/>
      <c r="O49" s="117"/>
      <c r="P49" s="62"/>
      <c r="Q49" s="62"/>
      <c r="R49" s="62"/>
      <c r="S49" s="62"/>
      <c r="T49" s="62"/>
      <c r="U49" s="62"/>
      <c r="V49" s="62"/>
      <c r="W49" s="62"/>
      <c r="X49" s="62"/>
      <c r="Y49" s="62"/>
      <c r="Z49" s="62"/>
      <c r="AA49" s="62"/>
      <c r="AB49" s="62"/>
      <c r="AC49" s="62"/>
      <c r="AD49" s="62"/>
      <c r="AE49" s="62"/>
      <c r="AF49" s="62"/>
      <c r="AG49" s="62"/>
      <c r="AJ49" s="73"/>
      <c r="AL49" s="72">
        <f>AL40</f>
        <v>3378.2920399999994</v>
      </c>
    </row>
    <row r="50" spans="1:38">
      <c r="A50" s="61"/>
      <c r="B50" s="64"/>
      <c r="C50" s="62"/>
      <c r="D50" s="62"/>
      <c r="E50" s="65"/>
      <c r="F50" s="65"/>
      <c r="G50" s="65"/>
      <c r="H50" s="65"/>
      <c r="I50" s="65"/>
      <c r="J50" s="65"/>
      <c r="K50" s="65"/>
      <c r="L50" s="65"/>
      <c r="M50" s="118"/>
      <c r="N50" s="65"/>
      <c r="O50" s="118"/>
      <c r="P50" s="62"/>
      <c r="Q50" s="62"/>
      <c r="R50" s="62"/>
      <c r="S50" s="62"/>
      <c r="T50" s="62"/>
      <c r="U50" s="62"/>
      <c r="V50" s="62"/>
      <c r="W50" s="62"/>
      <c r="X50" s="62"/>
      <c r="Y50" s="62"/>
      <c r="Z50" s="62"/>
      <c r="AA50" s="62"/>
      <c r="AB50" s="62"/>
      <c r="AC50" s="62"/>
      <c r="AD50" s="62"/>
      <c r="AE50" s="62"/>
      <c r="AF50" s="62"/>
      <c r="AG50" s="62"/>
    </row>
    <row r="51" spans="1:38">
      <c r="A51" s="61"/>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row>
    <row r="52" spans="1:38">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row>
  </sheetData>
  <mergeCells count="36">
    <mergeCell ref="B3:AG3"/>
    <mergeCell ref="B6:AG6"/>
    <mergeCell ref="B7:F7"/>
    <mergeCell ref="B9:B12"/>
    <mergeCell ref="C9:D12"/>
    <mergeCell ref="E9:E12"/>
    <mergeCell ref="F9:F12"/>
    <mergeCell ref="G9:I9"/>
    <mergeCell ref="K9:M9"/>
    <mergeCell ref="Q9:Y9"/>
    <mergeCell ref="AA9:AB9"/>
    <mergeCell ref="AD9:AG9"/>
    <mergeCell ref="G10:G12"/>
    <mergeCell ref="H10:H12"/>
    <mergeCell ref="I10:I12"/>
    <mergeCell ref="K10:K12"/>
    <mergeCell ref="AG10:AG12"/>
    <mergeCell ref="AB10:AB12"/>
    <mergeCell ref="AD10:AD12"/>
    <mergeCell ref="AE10:AE12"/>
    <mergeCell ref="AF10:AF12"/>
    <mergeCell ref="C13:D13"/>
    <mergeCell ref="E26:O26"/>
    <mergeCell ref="G28:L28"/>
    <mergeCell ref="Y10:Y12"/>
    <mergeCell ref="AA10:AA12"/>
    <mergeCell ref="R10:R12"/>
    <mergeCell ref="S10:S12"/>
    <mergeCell ref="T10:U11"/>
    <mergeCell ref="V10:V12"/>
    <mergeCell ref="W10:W12"/>
    <mergeCell ref="X10:X12"/>
    <mergeCell ref="L10:L12"/>
    <mergeCell ref="M10:M12"/>
    <mergeCell ref="O10:O12"/>
    <mergeCell ref="Q10:Q1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emplate/>
  <TotalTime>0</TotalTime>
  <Application/>
  <DocSecurity>0</DocSecurity>
  <ScaleCrop>false</ScaleCrop>
  <HeadingPairs>
    <vt:vector size="2" baseType="variant">
      <vt:variant>
        <vt:lpstr>Worksheets</vt:lpstr>
      </vt:variant>
      <vt:variant>
        <vt:i4>4</vt:i4>
      </vt:variant>
    </vt:vector>
  </HeadingPairs>
  <TitlesOfParts>
    <vt:vector size="4" baseType="lpstr">
      <vt:lpstr>Written Exercise</vt:lpstr>
      <vt:lpstr>Payroll Problems</vt:lpstr>
      <vt:lpstr>Continuing Payroll Problem</vt:lpstr>
      <vt:lpstr>Continuing Problem Worksheet</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expertsmind</cp:lastModifiedBy>
  <cp:revision>0</cp:revision>
  <dcterms:modified xsi:type="dcterms:W3CDTF">2016-04-29T05:04:45Z</dcterms:modified>
</cp:coreProperties>
</file>