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" windowWidth="13330" windowHeight="76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9" i="1"/>
  <c r="G19"/>
  <c r="F19"/>
  <c r="H18"/>
  <c r="G18"/>
  <c r="F18"/>
  <c r="H17"/>
  <c r="I17" s="1"/>
  <c r="G17"/>
  <c r="F17"/>
  <c r="I22"/>
  <c r="H7"/>
  <c r="H8"/>
  <c r="H9"/>
  <c r="H10"/>
  <c r="H11"/>
  <c r="H12"/>
  <c r="H13"/>
  <c r="H14"/>
  <c r="H15"/>
  <c r="H16"/>
  <c r="H6"/>
  <c r="G6"/>
  <c r="G7"/>
  <c r="G8"/>
  <c r="G9"/>
  <c r="G10"/>
  <c r="G11"/>
  <c r="G12"/>
  <c r="I12" s="1"/>
  <c r="G13"/>
  <c r="G14"/>
  <c r="G15"/>
  <c r="G16"/>
  <c r="F6"/>
  <c r="F7"/>
  <c r="F8"/>
  <c r="F9"/>
  <c r="F10"/>
  <c r="F11"/>
  <c r="F12"/>
  <c r="F13"/>
  <c r="F14"/>
  <c r="F15"/>
  <c r="F16"/>
  <c r="I13" l="1"/>
  <c r="H21"/>
  <c r="H23" s="1"/>
  <c r="I11"/>
  <c r="G21"/>
  <c r="I19"/>
  <c r="I7"/>
  <c r="I8"/>
  <c r="I18"/>
  <c r="I14"/>
  <c r="I16"/>
  <c r="I10"/>
  <c r="I9"/>
  <c r="I15"/>
  <c r="I6"/>
  <c r="I21" l="1"/>
  <c r="G23"/>
  <c r="I23" s="1"/>
</calcChain>
</file>

<file path=xl/sharedStrings.xml><?xml version="1.0" encoding="utf-8"?>
<sst xmlns="http://schemas.openxmlformats.org/spreadsheetml/2006/main" count="48" uniqueCount="47">
  <si>
    <t>Apple Inc.</t>
  </si>
  <si>
    <t>AAPL</t>
  </si>
  <si>
    <t>stock symbol</t>
  </si>
  <si>
    <t>..</t>
  </si>
  <si>
    <t>percent change</t>
  </si>
  <si>
    <t>purchase market value</t>
  </si>
  <si>
    <t>original purchase price</t>
  </si>
  <si>
    <t>current market value</t>
  </si>
  <si>
    <t>cash</t>
  </si>
  <si>
    <t>total portfolio</t>
  </si>
  <si>
    <t>AMZN</t>
    <phoneticPr fontId="4" type="noConversion"/>
  </si>
  <si>
    <t>Amazon.com,inc</t>
    <phoneticPr fontId="4" type="noConversion"/>
  </si>
  <si>
    <t>Nike Inc</t>
    <phoneticPr fontId="4" type="noConversion"/>
  </si>
  <si>
    <t>NKE</t>
    <phoneticPr fontId="4" type="noConversion"/>
  </si>
  <si>
    <t>P</t>
    <phoneticPr fontId="4" type="noConversion"/>
  </si>
  <si>
    <t>CCL</t>
    <phoneticPr fontId="4" type="noConversion"/>
  </si>
  <si>
    <t>Carnival Corp.</t>
    <phoneticPr fontId="4" type="noConversion"/>
  </si>
  <si>
    <t>FaceBook Inc</t>
    <phoneticPr fontId="4" type="noConversion"/>
  </si>
  <si>
    <t>FB</t>
    <phoneticPr fontId="4" type="noConversion"/>
  </si>
  <si>
    <t xml:space="preserve">total purchase </t>
    <phoneticPr fontId="4" type="noConversion"/>
  </si>
  <si>
    <t>percent dividend yield</t>
    <phoneticPr fontId="4" type="noConversion"/>
  </si>
  <si>
    <t>Pandora Media Inc</t>
    <phoneticPr fontId="4" type="noConversion"/>
  </si>
  <si>
    <t>original # of share (08/31/16)</t>
    <phoneticPr fontId="4" type="noConversion"/>
  </si>
  <si>
    <t>WMT</t>
    <phoneticPr fontId="4" type="noConversion"/>
  </si>
  <si>
    <t>JD</t>
    <phoneticPr fontId="4" type="noConversion"/>
  </si>
  <si>
    <t>COST</t>
    <phoneticPr fontId="4" type="noConversion"/>
  </si>
  <si>
    <t>EBAY</t>
    <phoneticPr fontId="4" type="noConversion"/>
  </si>
  <si>
    <t>GOOGL</t>
    <phoneticPr fontId="4" type="noConversion"/>
  </si>
  <si>
    <t>CELG</t>
    <phoneticPr fontId="4" type="noConversion"/>
  </si>
  <si>
    <t>SMMT</t>
    <phoneticPr fontId="4" type="noConversion"/>
  </si>
  <si>
    <t>Celgene Corp.</t>
    <phoneticPr fontId="4" type="noConversion"/>
  </si>
  <si>
    <t>FINL</t>
    <phoneticPr fontId="4" type="noConversion"/>
  </si>
  <si>
    <t>Finish Line Inc.</t>
    <phoneticPr fontId="4" type="noConversion"/>
  </si>
  <si>
    <t>Wal-Mart Stores Inc.</t>
    <phoneticPr fontId="4" type="noConversion"/>
  </si>
  <si>
    <t>JD.com Inc.</t>
    <phoneticPr fontId="4" type="noConversion"/>
  </si>
  <si>
    <t>Costco Wholesale Corp.</t>
    <phoneticPr fontId="4" type="noConversion"/>
  </si>
  <si>
    <t>eBay Inc.</t>
    <phoneticPr fontId="4" type="noConversion"/>
  </si>
  <si>
    <t>Alphabet Inc.</t>
    <phoneticPr fontId="4" type="noConversion"/>
  </si>
  <si>
    <t>Summit Therapeutics PLC ADR</t>
    <phoneticPr fontId="4" type="noConversion"/>
  </si>
  <si>
    <t>Bu701</t>
    <phoneticPr fontId="4" type="noConversion"/>
  </si>
  <si>
    <t xml:space="preserve">current price(12/8/16) </t>
    <phoneticPr fontId="4" type="noConversion"/>
  </si>
  <si>
    <t>S&amp;P 500</t>
    <phoneticPr fontId="4" type="noConversion"/>
  </si>
  <si>
    <t>date</t>
    <phoneticPr fontId="4" type="noConversion"/>
  </si>
  <si>
    <t>981547.4/2,170.95=452.13</t>
    <phoneticPr fontId="4" type="noConversion"/>
  </si>
  <si>
    <t>452.13*2,246.19=1,015,569.88</t>
    <phoneticPr fontId="4" type="noConversion"/>
  </si>
  <si>
    <t>1,015,569.88-944,249.10=71,320.78</t>
    <phoneticPr fontId="4" type="noConversion"/>
  </si>
  <si>
    <t>portfolio underperformed by $71,320.78</t>
    <phoneticPr fontId="4" type="noConversion"/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</si>
</sst>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76" formatCode="[$$-409]#,##0.00"/>
  </numFmts>
  <fonts count="9">
    <font>
      <sz val="11"/>
      <color theme="1"/>
      <name val="新細明體"/>
      <family val="2"/>
      <charset val="134"/>
      <scheme val="minor"/>
    </font>
    <font>
      <sz val="9"/>
      <color theme="1"/>
      <name val="新細明體"/>
      <family val="2"/>
      <scheme val="minor"/>
    </font>
    <font>
      <sz val="9"/>
      <color theme="1"/>
      <name val="新細明體"/>
      <family val="2"/>
      <charset val="134"/>
      <scheme val="minor"/>
    </font>
    <font>
      <b/>
      <i/>
      <sz val="9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11"/>
      <color theme="1"/>
      <name val="新細明體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10" fontId="2" fillId="0" borderId="0" xfId="0" applyNumberFormat="1" applyFont="1" applyAlignment="1"/>
    <xf numFmtId="10" fontId="0" fillId="0" borderId="0" xfId="0" applyNumberFormat="1" applyAlignment="1"/>
    <xf numFmtId="176" fontId="2" fillId="0" borderId="0" xfId="0" applyNumberFormat="1" applyFont="1"/>
    <xf numFmtId="176" fontId="0" fillId="0" borderId="0" xfId="0" applyNumberFormat="1"/>
    <xf numFmtId="176" fontId="1" fillId="0" borderId="0" xfId="0" applyNumberFormat="1" applyFont="1"/>
    <xf numFmtId="10" fontId="0" fillId="0" borderId="0" xfId="0" applyNumberFormat="1"/>
    <xf numFmtId="10" fontId="1" fillId="0" borderId="0" xfId="0" applyNumberFormat="1" applyFont="1"/>
    <xf numFmtId="4" fontId="2" fillId="0" borderId="0" xfId="0" applyNumberFormat="1" applyFont="1"/>
    <xf numFmtId="0" fontId="3" fillId="0" borderId="0" xfId="0" applyFont="1" applyAlignment="1">
      <alignment textRotation="60"/>
    </xf>
    <xf numFmtId="176" fontId="3" fillId="0" borderId="0" xfId="0" applyNumberFormat="1" applyFont="1" applyAlignment="1">
      <alignment textRotation="60"/>
    </xf>
    <xf numFmtId="10" fontId="3" fillId="0" borderId="0" xfId="0" applyNumberFormat="1" applyFont="1" applyAlignment="1">
      <alignment textRotation="60"/>
    </xf>
    <xf numFmtId="0" fontId="5" fillId="0" borderId="0" xfId="0" applyFont="1"/>
    <xf numFmtId="0" fontId="6" fillId="0" borderId="0" xfId="0" applyFont="1"/>
    <xf numFmtId="0" fontId="7" fillId="0" borderId="0" xfId="0" applyFont="1"/>
    <xf numFmtId="43" fontId="0" fillId="0" borderId="0" xfId="0" applyNumberFormat="1"/>
    <xf numFmtId="16" fontId="0" fillId="0" borderId="0" xfId="1" applyNumberFormat="1" applyFont="1" applyAlignment="1"/>
    <xf numFmtId="16" fontId="0" fillId="0" borderId="0" xfId="0" applyNumberFormat="1"/>
    <xf numFmtId="176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76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theme" Target="theme/theme1.xml"/>
  <Relationship Id="rId5" Type="http://schemas.openxmlformats.org/officeDocument/2006/relationships/styles" Target="styles.xml"/>
  <Relationship Id="rId6" Type="http://schemas.openxmlformats.org/officeDocument/2006/relationships/sharedStrings" Target="sharedStrings.xml"/>
  <Relationship Id="rId7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>
      <selection activeCell="C1" sqref="C1"/>
    </sheetView>
  </sheetViews>
  <sheetFormatPr defaultRowHeight="14.5"/>
  <cols>
    <col min="1" max="1" width="28.3984375" customWidth="1"/>
    <col min="2" max="2" width="8.3984375" customWidth="1"/>
    <col min="3" max="3" width="13.09765625" customWidth="1"/>
    <col min="4" max="4" width="20.796875" style="6" customWidth="1"/>
    <col min="5" max="5" width="11" style="6" customWidth="1"/>
    <col min="6" max="6" width="8.19921875" style="4" customWidth="1"/>
    <col min="7" max="7" width="11.59765625" customWidth="1"/>
    <col min="8" max="8" width="15.5" customWidth="1"/>
    <col min="9" max="9" width="10.69921875" style="8" customWidth="1"/>
    <col min="10" max="10" width="7.69921875" customWidth="1"/>
    <col min="11" max="11" width="12" customWidth="1"/>
  </cols>
  <sheetData>
    <row r="1" spans="1:11">
      <c r="A1" s="2"/>
      <c r="B1" s="2" t="s">
        <v>39</v>
      </c>
      <c r="C1" s="2"/>
      <c r="D1" s="5"/>
      <c r="E1" s="5"/>
      <c r="F1" s="3"/>
      <c r="G1" s="2"/>
    </row>
    <row r="2" spans="1:11">
      <c r="A2" s="2"/>
      <c r="B2" s="2"/>
      <c r="C2" s="2"/>
      <c r="D2" s="5"/>
      <c r="E2" s="5"/>
      <c r="F2" s="3"/>
      <c r="G2" s="2"/>
    </row>
    <row r="3" spans="1:11" ht="111">
      <c r="A3" s="2"/>
      <c r="B3" s="11" t="s">
        <v>2</v>
      </c>
      <c r="C3" s="11" t="s">
        <v>22</v>
      </c>
      <c r="D3" s="12" t="s">
        <v>6</v>
      </c>
      <c r="E3" s="12" t="s">
        <v>40</v>
      </c>
      <c r="F3" s="13" t="s">
        <v>4</v>
      </c>
      <c r="G3" s="11" t="s">
        <v>5</v>
      </c>
      <c r="H3" s="11" t="s">
        <v>7</v>
      </c>
      <c r="I3" s="13" t="s">
        <v>4</v>
      </c>
      <c r="J3" s="11"/>
      <c r="K3" s="13" t="s">
        <v>20</v>
      </c>
    </row>
    <row r="4" spans="1:11">
      <c r="A4" s="2"/>
      <c r="B4" s="2"/>
      <c r="C4" s="2"/>
      <c r="D4" s="5"/>
      <c r="E4" s="5"/>
      <c r="F4" s="3"/>
      <c r="G4" s="2"/>
    </row>
    <row r="5" spans="1:11">
      <c r="A5" s="2"/>
      <c r="B5" s="2"/>
      <c r="C5" s="2"/>
      <c r="D5" s="5"/>
      <c r="E5" s="5"/>
      <c r="F5" s="3"/>
      <c r="G5" s="2"/>
      <c r="H5" s="1"/>
      <c r="I5" s="9"/>
      <c r="J5" s="1"/>
      <c r="K5" s="1"/>
    </row>
    <row r="6" spans="1:11">
      <c r="A6" s="14" t="s">
        <v>0</v>
      </c>
      <c r="B6" s="2" t="s">
        <v>1</v>
      </c>
      <c r="C6" s="2">
        <v>1100</v>
      </c>
      <c r="D6" s="5">
        <v>111.59</v>
      </c>
      <c r="E6" s="5">
        <v>112.12</v>
      </c>
      <c r="F6" s="3">
        <f>(E6-D6)/D6</f>
        <v>4.7495295277354705E-3</v>
      </c>
      <c r="G6" s="5">
        <f>D6*C6</f>
        <v>122749</v>
      </c>
      <c r="H6" s="7">
        <f>E6*C6</f>
        <v>123332</v>
      </c>
      <c r="I6" s="9">
        <f>(H6-G6)/G6</f>
        <v>4.7495295277354601E-3</v>
      </c>
      <c r="J6" s="1"/>
      <c r="K6" s="9">
        <v>1.9900000000000001E-2</v>
      </c>
    </row>
    <row r="7" spans="1:11">
      <c r="A7" s="14" t="s">
        <v>21</v>
      </c>
      <c r="B7" s="2" t="s">
        <v>14</v>
      </c>
      <c r="C7" s="2">
        <v>2000</v>
      </c>
      <c r="D7" s="5">
        <v>13.98</v>
      </c>
      <c r="E7" s="5">
        <v>13.84</v>
      </c>
      <c r="F7" s="3">
        <f t="shared" ref="F7:F16" si="0">(E7-D7)/D7</f>
        <v>-1.0014306151645247E-2</v>
      </c>
      <c r="G7" s="5">
        <f t="shared" ref="G7:G16" si="1">D7*C7</f>
        <v>27960</v>
      </c>
      <c r="H7" s="7">
        <f t="shared" ref="H7:H16" si="2">E7*C7</f>
        <v>27680</v>
      </c>
      <c r="I7" s="9">
        <f t="shared" ref="I7:I16" si="3">(H7-G7)/G7</f>
        <v>-1.0014306151645207E-2</v>
      </c>
      <c r="J7" s="1"/>
      <c r="K7" s="1"/>
    </row>
    <row r="8" spans="1:11">
      <c r="A8" s="14" t="s">
        <v>33</v>
      </c>
      <c r="B8" s="2" t="s">
        <v>23</v>
      </c>
      <c r="C8" s="2">
        <v>200</v>
      </c>
      <c r="D8" s="5">
        <v>72.209999999999994</v>
      </c>
      <c r="E8" s="5">
        <v>71.23</v>
      </c>
      <c r="F8" s="3">
        <f t="shared" si="0"/>
        <v>-1.3571527489267274E-2</v>
      </c>
      <c r="G8" s="5">
        <f t="shared" si="1"/>
        <v>14441.999999999998</v>
      </c>
      <c r="H8" s="7">
        <f t="shared" si="2"/>
        <v>14246</v>
      </c>
      <c r="I8" s="9">
        <f t="shared" si="3"/>
        <v>-1.357152748926729E-2</v>
      </c>
      <c r="J8" s="1"/>
      <c r="K8" s="1">
        <v>2.84</v>
      </c>
    </row>
    <row r="9" spans="1:11">
      <c r="A9" s="14" t="s">
        <v>16</v>
      </c>
      <c r="B9" s="2" t="s">
        <v>15</v>
      </c>
      <c r="C9" s="2">
        <v>1000</v>
      </c>
      <c r="D9" s="5">
        <v>47.86</v>
      </c>
      <c r="E9" s="5">
        <v>52.93</v>
      </c>
      <c r="F9" s="3">
        <f t="shared" si="0"/>
        <v>0.10593397409109905</v>
      </c>
      <c r="G9" s="5">
        <f t="shared" si="1"/>
        <v>47860</v>
      </c>
      <c r="H9" s="7">
        <f t="shared" si="2"/>
        <v>52930</v>
      </c>
      <c r="I9" s="9">
        <f t="shared" si="3"/>
        <v>0.10593397409109905</v>
      </c>
      <c r="J9" s="1"/>
      <c r="K9" s="9">
        <v>2.5499999999999998E-2</v>
      </c>
    </row>
    <row r="10" spans="1:11">
      <c r="A10" s="14" t="s">
        <v>17</v>
      </c>
      <c r="B10" s="2" t="s">
        <v>18</v>
      </c>
      <c r="C10" s="2">
        <v>100</v>
      </c>
      <c r="D10" s="5">
        <v>127.42</v>
      </c>
      <c r="E10" s="5">
        <v>118.91</v>
      </c>
      <c r="F10" s="3">
        <f t="shared" si="0"/>
        <v>-6.6787003610108336E-2</v>
      </c>
      <c r="G10" s="5">
        <f t="shared" si="1"/>
        <v>12742</v>
      </c>
      <c r="H10" s="7">
        <f t="shared" si="2"/>
        <v>11891</v>
      </c>
      <c r="I10" s="9">
        <f t="shared" si="3"/>
        <v>-6.6787003610108309E-2</v>
      </c>
      <c r="J10" s="1"/>
      <c r="K10" s="9"/>
    </row>
    <row r="11" spans="1:11">
      <c r="A11" s="14" t="s">
        <v>34</v>
      </c>
      <c r="B11" s="2" t="s">
        <v>24</v>
      </c>
      <c r="C11" s="2">
        <v>500</v>
      </c>
      <c r="D11" s="5">
        <v>26.53</v>
      </c>
      <c r="E11" s="5">
        <v>26.97</v>
      </c>
      <c r="F11" s="3">
        <f t="shared" si="0"/>
        <v>1.6584998115341035E-2</v>
      </c>
      <c r="G11" s="5">
        <f t="shared" si="1"/>
        <v>13265</v>
      </c>
      <c r="H11" s="7">
        <f t="shared" si="2"/>
        <v>13485</v>
      </c>
      <c r="I11" s="9">
        <f t="shared" si="3"/>
        <v>1.6584998115341122E-2</v>
      </c>
      <c r="J11" s="1"/>
      <c r="K11" s="1"/>
    </row>
    <row r="12" spans="1:11">
      <c r="A12" s="14" t="s">
        <v>11</v>
      </c>
      <c r="B12" s="2" t="s">
        <v>10</v>
      </c>
      <c r="C12" s="2">
        <v>650</v>
      </c>
      <c r="D12" s="5">
        <v>831.38</v>
      </c>
      <c r="E12" s="5">
        <v>767.17</v>
      </c>
      <c r="F12" s="3">
        <f t="shared" si="0"/>
        <v>-7.7233034232240413E-2</v>
      </c>
      <c r="G12" s="5">
        <f t="shared" si="1"/>
        <v>540397</v>
      </c>
      <c r="H12" s="7">
        <f t="shared" si="2"/>
        <v>498660.5</v>
      </c>
      <c r="I12" s="9">
        <f t="shared" si="3"/>
        <v>-7.7233034232240372E-2</v>
      </c>
      <c r="J12" s="1"/>
      <c r="K12" s="1"/>
    </row>
    <row r="13" spans="1:11">
      <c r="A13" s="14" t="s">
        <v>12</v>
      </c>
      <c r="B13" s="2" t="s">
        <v>13</v>
      </c>
      <c r="C13" s="2">
        <v>500</v>
      </c>
      <c r="D13" s="5">
        <v>54.78</v>
      </c>
      <c r="E13" s="5">
        <v>51.56</v>
      </c>
      <c r="F13" s="3">
        <f t="shared" si="0"/>
        <v>-5.8780576852865987E-2</v>
      </c>
      <c r="G13" s="5">
        <f t="shared" si="1"/>
        <v>27390</v>
      </c>
      <c r="H13" s="7">
        <f t="shared" si="2"/>
        <v>25780</v>
      </c>
      <c r="I13" s="9">
        <f t="shared" si="3"/>
        <v>-5.8780576852866008E-2</v>
      </c>
      <c r="J13" s="1"/>
      <c r="K13" s="9">
        <v>1.2500000000000001E-2</v>
      </c>
    </row>
    <row r="14" spans="1:11">
      <c r="A14" s="14" t="s">
        <v>35</v>
      </c>
      <c r="B14" s="2" t="s">
        <v>25</v>
      </c>
      <c r="C14" s="2">
        <v>500</v>
      </c>
      <c r="D14" s="5">
        <v>152.11000000000001</v>
      </c>
      <c r="E14" s="5">
        <v>157.59</v>
      </c>
      <c r="F14" s="3">
        <f t="shared" si="0"/>
        <v>3.6026559726513634E-2</v>
      </c>
      <c r="G14" s="5">
        <f t="shared" si="1"/>
        <v>76055</v>
      </c>
      <c r="H14" s="7">
        <f t="shared" si="2"/>
        <v>78795</v>
      </c>
      <c r="I14" s="9">
        <f t="shared" si="3"/>
        <v>3.602655972651371E-2</v>
      </c>
      <c r="J14" s="1"/>
      <c r="K14" s="9">
        <v>1.11E-2</v>
      </c>
    </row>
    <row r="15" spans="1:11">
      <c r="A15" s="15" t="s">
        <v>36</v>
      </c>
      <c r="B15" s="2" t="s">
        <v>26</v>
      </c>
      <c r="C15" s="2">
        <v>200</v>
      </c>
      <c r="D15" s="5">
        <v>32.36</v>
      </c>
      <c r="E15" s="5">
        <v>29.42</v>
      </c>
      <c r="F15" s="3">
        <f t="shared" si="0"/>
        <v>-9.0852904820766314E-2</v>
      </c>
      <c r="G15" s="5">
        <f t="shared" si="1"/>
        <v>6472</v>
      </c>
      <c r="H15" s="7">
        <f t="shared" si="2"/>
        <v>5884</v>
      </c>
      <c r="I15" s="9">
        <f t="shared" si="3"/>
        <v>-9.0852904820766384E-2</v>
      </c>
      <c r="J15" s="1"/>
      <c r="K15" s="9"/>
    </row>
    <row r="16" spans="1:11">
      <c r="A16" s="16" t="s">
        <v>32</v>
      </c>
      <c r="B16" s="2" t="s">
        <v>31</v>
      </c>
      <c r="C16" s="2">
        <v>10</v>
      </c>
      <c r="D16" s="5">
        <v>23.89</v>
      </c>
      <c r="E16" s="5">
        <v>24.36</v>
      </c>
      <c r="F16" s="3">
        <f t="shared" si="0"/>
        <v>1.9673503557973999E-2</v>
      </c>
      <c r="G16" s="5">
        <f t="shared" si="1"/>
        <v>238.9</v>
      </c>
      <c r="H16" s="7">
        <f t="shared" si="2"/>
        <v>243.6</v>
      </c>
      <c r="I16" s="9">
        <f t="shared" si="3"/>
        <v>1.9673503557973999E-2</v>
      </c>
      <c r="J16" s="1"/>
      <c r="K16" s="9">
        <v>1.6500000000000001E-2</v>
      </c>
    </row>
    <row r="17" spans="1:15">
      <c r="A17" s="16" t="s">
        <v>37</v>
      </c>
      <c r="B17" s="2" t="s">
        <v>27</v>
      </c>
      <c r="C17" s="2">
        <v>100</v>
      </c>
      <c r="D17" s="5">
        <v>803.25</v>
      </c>
      <c r="E17" s="5">
        <v>795.17</v>
      </c>
      <c r="F17" s="3">
        <f t="shared" ref="F17" si="4">(E17-D17)/D17</f>
        <v>-1.0059134765017168E-2</v>
      </c>
      <c r="G17" s="5">
        <f t="shared" ref="G17" si="5">D17*C17</f>
        <v>80325</v>
      </c>
      <c r="H17" s="7">
        <f t="shared" ref="H17" si="6">E17*C17</f>
        <v>79517</v>
      </c>
      <c r="I17" s="9">
        <f t="shared" ref="I17" si="7">(H17-G17)/G17</f>
        <v>-1.0059134765017118E-2</v>
      </c>
      <c r="J17" s="1"/>
      <c r="K17" s="1"/>
    </row>
    <row r="18" spans="1:15">
      <c r="A18" s="16" t="s">
        <v>30</v>
      </c>
      <c r="B18" s="2" t="s">
        <v>28</v>
      </c>
      <c r="C18" s="2">
        <v>100</v>
      </c>
      <c r="D18" s="5">
        <v>107.9</v>
      </c>
      <c r="E18" s="5">
        <v>113.06</v>
      </c>
      <c r="F18" s="3">
        <f t="shared" ref="F18:F19" si="8">(E18-D18)/D18</f>
        <v>4.782205746061164E-2</v>
      </c>
      <c r="G18" s="5">
        <f t="shared" ref="G18:G19" si="9">D18*C18</f>
        <v>10790</v>
      </c>
      <c r="H18" s="7">
        <f t="shared" ref="H18:H19" si="10">E18*C18</f>
        <v>11306</v>
      </c>
      <c r="I18" s="9">
        <f t="shared" ref="I18:I19" si="11">(H18-G18)/G18</f>
        <v>4.7822057460611675E-2</v>
      </c>
      <c r="J18" s="1"/>
      <c r="K18" s="1"/>
    </row>
    <row r="19" spans="1:15">
      <c r="A19" s="16" t="s">
        <v>38</v>
      </c>
      <c r="B19" s="2" t="s">
        <v>29</v>
      </c>
      <c r="C19" s="2">
        <v>50</v>
      </c>
      <c r="D19" s="5">
        <v>17.23</v>
      </c>
      <c r="E19" s="5">
        <v>9.98</v>
      </c>
      <c r="F19" s="3">
        <f t="shared" si="8"/>
        <v>-0.4207777132907719</v>
      </c>
      <c r="G19" s="5">
        <f t="shared" si="9"/>
        <v>861.5</v>
      </c>
      <c r="H19" s="7">
        <f t="shared" si="10"/>
        <v>499</v>
      </c>
      <c r="I19" s="9">
        <f t="shared" si="11"/>
        <v>-0.4207777132907719</v>
      </c>
      <c r="J19" s="1"/>
      <c r="K19" s="1"/>
    </row>
    <row r="20" spans="1:15">
      <c r="A20" s="2"/>
      <c r="B20" s="2"/>
      <c r="C20" s="2"/>
      <c r="D20" s="5"/>
      <c r="J20" s="1"/>
      <c r="K20" s="1"/>
    </row>
    <row r="21" spans="1:15">
      <c r="A21" s="2"/>
      <c r="B21" s="2"/>
      <c r="C21" s="2"/>
      <c r="D21" s="5"/>
      <c r="E21" s="22" t="s">
        <v>19</v>
      </c>
      <c r="F21" s="22"/>
      <c r="G21" s="5">
        <f>SUM(G6:G19)</f>
        <v>981547.4</v>
      </c>
      <c r="H21" s="7">
        <f>SUM(H6:H19)</f>
        <v>944249.1</v>
      </c>
      <c r="I21" s="9">
        <f>(H21-G21)/G21</f>
        <v>-3.799948937769082E-2</v>
      </c>
      <c r="J21" s="1"/>
      <c r="K21" s="1"/>
      <c r="O21" t="s">
        <v>3</v>
      </c>
    </row>
    <row r="22" spans="1:15">
      <c r="A22" s="2"/>
      <c r="B22" s="2"/>
      <c r="C22" s="1"/>
      <c r="D22" s="7"/>
      <c r="E22" s="5"/>
      <c r="F22" s="3" t="s">
        <v>8</v>
      </c>
      <c r="G22" s="10">
        <v>18452.599999999999</v>
      </c>
      <c r="H22" s="1">
        <v>18452.599999999999</v>
      </c>
      <c r="I22" s="9">
        <f t="shared" ref="I22" si="12">(H22-G22)/G22</f>
        <v>0</v>
      </c>
      <c r="J22" s="1"/>
      <c r="K22" s="1"/>
    </row>
    <row r="23" spans="1:15">
      <c r="A23" s="1"/>
      <c r="B23" s="1"/>
      <c r="C23" s="1"/>
      <c r="D23" s="7"/>
      <c r="E23" s="23" t="s">
        <v>9</v>
      </c>
      <c r="F23" s="23"/>
      <c r="G23" s="5">
        <f>SUM(G21:G22)</f>
        <v>1000000</v>
      </c>
      <c r="H23" s="7">
        <f>SUM(H21:H22)</f>
        <v>962701.7</v>
      </c>
      <c r="I23" s="9">
        <f>(H23-G23)/G23</f>
        <v>-3.7298300000000048E-2</v>
      </c>
      <c r="J23" s="1"/>
      <c r="K23" s="1"/>
    </row>
    <row r="24" spans="1:15">
      <c r="A24" s="1"/>
      <c r="B24" s="1"/>
      <c r="C24" s="1"/>
      <c r="D24" s="7"/>
      <c r="J24" s="1"/>
      <c r="K24" s="1"/>
    </row>
    <row r="25" spans="1:15">
      <c r="A25" s="1"/>
      <c r="B25" s="1"/>
      <c r="K25" s="1"/>
    </row>
    <row r="26" spans="1:15">
      <c r="B26" t="s">
        <v>41</v>
      </c>
      <c r="D26" s="20" t="s">
        <v>42</v>
      </c>
      <c r="G26" s="24" t="s">
        <v>43</v>
      </c>
      <c r="H26" s="24"/>
    </row>
    <row r="27" spans="1:15" ht="14.4" customHeight="1">
      <c r="D27" s="18">
        <v>42613</v>
      </c>
      <c r="E27" s="19">
        <v>42712</v>
      </c>
      <c r="G27" s="21" t="s">
        <v>44</v>
      </c>
      <c r="H27" s="21"/>
    </row>
    <row r="28" spans="1:15">
      <c r="D28" s="17">
        <v>2170.9499999999998</v>
      </c>
      <c r="E28" s="17">
        <v>2246.19</v>
      </c>
    </row>
    <row r="29" spans="1:15">
      <c r="G29" s="21" t="s">
        <v>45</v>
      </c>
      <c r="H29" s="21"/>
      <c r="I29" s="21"/>
    </row>
    <row r="30" spans="1:15">
      <c r="G30" s="21" t="s">
        <v>46</v>
      </c>
      <c r="H30" s="21"/>
      <c r="I30" s="21"/>
    </row>
    <row r="31" spans="1:15">
      <c r="D31" s="17"/>
    </row>
  </sheetData>
  <mergeCells count="6">
    <mergeCell ref="G30:I30"/>
    <mergeCell ref="E21:F21"/>
    <mergeCell ref="E23:F23"/>
    <mergeCell ref="G26:H26"/>
    <mergeCell ref="G27:H27"/>
    <mergeCell ref="G29:I29"/>
  </mergeCells>
  <phoneticPr fontId="4" type="noConversion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  <Company/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