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0" yWindow="0" windowWidth="20490" windowHeight="7695"/>
  </bookViews>
  <sheets>
    <sheet name="Module 3 Cash budgeting" sheetId="1" r:id="rId1"/>
  </sheets>
  <calcPr calcId="152511" concurrentCalc="0"/>
  <fileRecoveryPr repairLoad="1"/>
  <extLst>
    <ext xmlns:mx="http://schemas.microsoft.com/office/mac/excel/2008/main" uri="{7523E5D3-25F3-A5E0-1632-64F254C22452}">
      <mx:ArchID Flags="2"/>
    </ext>
  </extLst>
</workbook>
</file>

<file path=xl/calcChain.xml><?xml version="1.0" encoding="utf-8"?>
<calcChain xmlns="http://schemas.openxmlformats.org/spreadsheetml/2006/main">
  <c r="F69" i="1"/>
  <c r="F47"/>
  <c r="F50"/>
  <c r="E47"/>
  <c r="E27"/>
  <c r="F51"/>
  <c r="D47"/>
  <c r="F52"/>
  <c r="F53"/>
  <c r="E56"/>
  <c r="F57"/>
  <c r="F60"/>
  <c r="F61"/>
  <c r="F62"/>
  <c r="F63"/>
  <c r="F66"/>
  <c r="F70"/>
  <c r="F71"/>
  <c r="F74"/>
  <c r="F75"/>
  <c r="G47"/>
  <c r="G50"/>
  <c r="G51"/>
  <c r="G52"/>
  <c r="G53"/>
  <c r="F56"/>
  <c r="G57"/>
  <c r="G60"/>
  <c r="G61"/>
  <c r="G62"/>
  <c r="G63"/>
  <c r="G66"/>
  <c r="G70"/>
  <c r="G71"/>
  <c r="G74"/>
  <c r="G75"/>
  <c r="H47"/>
  <c r="H50"/>
  <c r="H51"/>
  <c r="H52"/>
  <c r="H53"/>
  <c r="G56"/>
  <c r="H57"/>
  <c r="H60"/>
  <c r="H61"/>
  <c r="H62"/>
  <c r="H63"/>
  <c r="H64"/>
  <c r="H66"/>
  <c r="H70"/>
  <c r="H71"/>
  <c r="H74"/>
  <c r="H75"/>
  <c r="I47"/>
  <c r="I50"/>
  <c r="I51"/>
  <c r="I52"/>
  <c r="I53"/>
  <c r="H56"/>
  <c r="I57"/>
  <c r="I60"/>
  <c r="I61"/>
  <c r="I62"/>
  <c r="I63"/>
  <c r="I65"/>
  <c r="I66"/>
  <c r="I70"/>
  <c r="I71"/>
  <c r="I74"/>
  <c r="I75"/>
  <c r="J47"/>
  <c r="J50"/>
  <c r="J51"/>
  <c r="J52"/>
  <c r="J53"/>
  <c r="I56"/>
  <c r="J57"/>
  <c r="J60"/>
  <c r="J61"/>
  <c r="J62"/>
  <c r="J63"/>
  <c r="J66"/>
  <c r="J70"/>
  <c r="J71"/>
  <c r="J74"/>
  <c r="J75"/>
  <c r="K47"/>
  <c r="K50"/>
  <c r="K51"/>
  <c r="K52"/>
  <c r="K53"/>
  <c r="J56"/>
  <c r="K57"/>
  <c r="K60"/>
  <c r="K61"/>
  <c r="K62"/>
  <c r="K63"/>
  <c r="K64"/>
  <c r="K66"/>
  <c r="K70"/>
  <c r="K71"/>
  <c r="K74"/>
  <c r="K75"/>
  <c r="E77"/>
  <c r="L47"/>
  <c r="K56"/>
  <c r="D56"/>
</calcChain>
</file>

<file path=xl/sharedStrings.xml><?xml version="1.0" encoding="utf-8"?>
<sst xmlns="http://schemas.openxmlformats.org/spreadsheetml/2006/main" count="56" uniqueCount="51">
  <si>
    <t>Sales (gross)</t>
  </si>
  <si>
    <t>Collections</t>
  </si>
  <si>
    <t>During month of sale</t>
  </si>
  <si>
    <t>Total collections</t>
  </si>
  <si>
    <t>Collections during month of sale</t>
  </si>
  <si>
    <t>Collections during month after sale</t>
  </si>
  <si>
    <t>Collections during second month after sale</t>
  </si>
  <si>
    <t>Purchases</t>
  </si>
  <si>
    <t>Total payments</t>
  </si>
  <si>
    <t>Target cash balance</t>
  </si>
  <si>
    <t>May</t>
  </si>
  <si>
    <t>June</t>
  </si>
  <si>
    <t>July</t>
  </si>
  <si>
    <t>August</t>
  </si>
  <si>
    <t>September</t>
  </si>
  <si>
    <t>October</t>
  </si>
  <si>
    <t>November</t>
  </si>
  <si>
    <t>December</t>
  </si>
  <si>
    <t>Input Data</t>
  </si>
  <si>
    <t>January</t>
  </si>
  <si>
    <t>General and administrative salaries</t>
  </si>
  <si>
    <t>Lease payments</t>
  </si>
  <si>
    <t>Depreciation charges</t>
  </si>
  <si>
    <t>Income tax payments (Sep &amp; Dec)</t>
  </si>
  <si>
    <t>Miscellaneous expenses</t>
  </si>
  <si>
    <t>Income tax payments</t>
  </si>
  <si>
    <t>Design studio payment</t>
  </si>
  <si>
    <t>Cash on hand July 1</t>
  </si>
  <si>
    <t>Payments for labor and raw materials</t>
  </si>
  <si>
    <t>Labor and raw materials</t>
  </si>
  <si>
    <t>Max. Loan</t>
  </si>
  <si>
    <t>During 1st month after sale</t>
  </si>
  <si>
    <t>During 2nd month after sale</t>
  </si>
  <si>
    <t>Original sales estimates</t>
  </si>
  <si>
    <t>Original labor and raw mat. estimates</t>
  </si>
  <si>
    <t>Sales, labor, and RM adjustment factor</t>
  </si>
  <si>
    <t>Forecasted Sales</t>
  </si>
  <si>
    <t>Payments</t>
  </si>
  <si>
    <t>Net Cash Flows</t>
  </si>
  <si>
    <t>Cumulative NCF:  Prior month cumulative + this month's NCF</t>
  </si>
  <si>
    <t>Cash on hand at start of forecast period</t>
  </si>
  <si>
    <t>Cash Surplus (or Loan Requirement)</t>
  </si>
  <si>
    <t>New office suite payment (Oct)</t>
  </si>
  <si>
    <t>Estimates obtained from the credit and collection department are as follows: collections within the month of sale, 15%; collections during the month following the sale, 65%; collections the second month following the sale, 20%. Payments for labor and raw materials are typically made during the month following the one in which these costs were incurred. Total costs for labor and raw materials are estimated for each month as shown in the table.</t>
  </si>
  <si>
    <t>General and administrative salaries will amount to approximately $15,000 a month; lease payments under long-term lease contracts will be $5,000 a month; depreciation charges will be $7,500 a month; miscellaneous expenses will be $2,000 a month; income tax payments of $25,000 will be due in both September and December; and a progress payment of $80,000 on a new office suite must be paid in October. Cash on hand on July 1 will amount to $60,000, and a minimum cash balance of $40,000 will be maintained throughout the cash budget period.</t>
  </si>
  <si>
    <t>Net cash flow (NCF):  Total collections – Total payments</t>
  </si>
  <si>
    <t>Surplus cash or loan needed:  Cum NCF – Target cash</t>
  </si>
  <si>
    <t>Prepare a monthly cash budget for the last six months of the year.</t>
  </si>
  <si>
    <t>Rusty Spears, CEO of Rusty’s Renovations, a custom building and repair company, is preparing documentation for a line of credit request from his commercial banker. Among the required documents is a detailed sales forecast for parts of 2015 and 2016.</t>
  </si>
  <si>
    <t>Module 3</t>
  </si>
  <si>
    <t>Practice Problem 3 - Cash Budgeting</t>
  </si>
</sst>
</file>

<file path=xl/styles.xml><?xml version="1.0" encoding="utf-8"?>
<styleSheet xmlns="http://schemas.openxmlformats.org/spreadsheetml/2006/main">
  <numFmts count="3">
    <numFmt numFmtId="5" formatCode="&quot;$&quot;#,##0_);\(&quot;$&quot;#,##0\)"/>
    <numFmt numFmtId="6" formatCode="&quot;$&quot;#,##0_);[Red]\(&quot;$&quot;#,##0\)"/>
    <numFmt numFmtId="164" formatCode="&quot;$&quot;#,##0"/>
  </numFmts>
  <fonts count="12">
    <font>
      <sz val="10"/>
      <name val="Times New Roman"/>
    </font>
    <font>
      <sz val="10"/>
      <name val="Times New Roman"/>
      <family val="1"/>
    </font>
    <font>
      <b/>
      <sz val="10"/>
      <name val="Arial"/>
      <family val="2"/>
    </font>
    <font>
      <b/>
      <sz val="8"/>
      <name val="Arial"/>
      <family val="2"/>
    </font>
    <font>
      <b/>
      <sz val="12"/>
      <color indexed="12"/>
      <name val="Arial"/>
      <family val="2"/>
    </font>
    <font>
      <b/>
      <sz val="11"/>
      <color indexed="12"/>
      <name val="Arial"/>
      <family val="2"/>
    </font>
    <font>
      <b/>
      <sz val="10"/>
      <color indexed="12"/>
      <name val="Arial"/>
      <family val="2"/>
    </font>
    <font>
      <b/>
      <i/>
      <sz val="10"/>
      <color indexed="16"/>
      <name val="Arial"/>
      <family val="2"/>
    </font>
    <font>
      <b/>
      <sz val="12"/>
      <color rgb="FF0000FF"/>
      <name val="Arial"/>
      <family val="2"/>
    </font>
    <font>
      <u/>
      <sz val="10"/>
      <color theme="10"/>
      <name val="Times New Roman"/>
      <family val="1"/>
    </font>
    <font>
      <u/>
      <sz val="10"/>
      <color theme="11"/>
      <name val="Times New Roman"/>
      <family val="1"/>
    </font>
    <font>
      <b/>
      <sz val="10"/>
      <color rgb="FFFF0000"/>
      <name val="Arial"/>
      <family val="2"/>
    </font>
  </fonts>
  <fills count="3">
    <fill>
      <patternFill patternType="none"/>
    </fill>
    <fill>
      <patternFill patternType="gray125"/>
    </fill>
    <fill>
      <patternFill patternType="solid">
        <fgColor indexed="43"/>
        <bgColor indexed="64"/>
      </patternFill>
    </fill>
  </fills>
  <borders count="5">
    <border>
      <left/>
      <right/>
      <top/>
      <bottom/>
      <diagonal/>
    </border>
    <border>
      <left/>
      <right/>
      <top style="thin">
        <color auto="1"/>
      </top>
      <bottom style="double">
        <color auto="1"/>
      </bottom>
      <diagonal/>
    </border>
    <border>
      <left/>
      <right/>
      <top/>
      <bottom style="double">
        <color auto="1"/>
      </bottom>
      <diagonal/>
    </border>
    <border>
      <left/>
      <right/>
      <top/>
      <bottom style="thin">
        <color auto="1"/>
      </bottom>
      <diagonal/>
    </border>
    <border>
      <left style="medium">
        <color auto="1"/>
      </left>
      <right style="medium">
        <color auto="1"/>
      </right>
      <top style="medium">
        <color auto="1"/>
      </top>
      <bottom style="medium">
        <color auto="1"/>
      </bottom>
      <diagonal/>
    </border>
  </borders>
  <cellStyleXfs count="10">
    <xf numFmtId="0" fontId="0" fillId="0" borderId="0"/>
    <xf numFmtId="9" fontId="1"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41">
    <xf numFmtId="0" fontId="0" fillId="0" borderId="0" xfId="0"/>
    <xf numFmtId="0" fontId="2" fillId="0" borderId="0" xfId="0" applyFont="1"/>
    <xf numFmtId="22" fontId="3" fillId="0" borderId="0" xfId="0" applyNumberFormat="1" applyFont="1"/>
    <xf numFmtId="14" fontId="2" fillId="0" borderId="0" xfId="0" applyNumberFormat="1" applyFont="1"/>
    <xf numFmtId="0" fontId="4" fillId="0" borderId="0" xfId="0" applyFont="1" applyAlignment="1">
      <alignment horizontal="center"/>
    </xf>
    <xf numFmtId="0" fontId="6" fillId="0" borderId="0" xfId="0" applyFont="1"/>
    <xf numFmtId="9" fontId="2" fillId="0" borderId="0" xfId="1" applyFont="1" applyFill="1" applyBorder="1"/>
    <xf numFmtId="0" fontId="2" fillId="0" borderId="0" xfId="0" applyFont="1" applyFill="1" applyBorder="1"/>
    <xf numFmtId="9" fontId="6" fillId="0" borderId="0" xfId="1" applyFont="1" applyFill="1" applyBorder="1"/>
    <xf numFmtId="6" fontId="6" fillId="0" borderId="0" xfId="0" applyNumberFormat="1" applyFont="1"/>
    <xf numFmtId="9" fontId="6" fillId="0" borderId="0" xfId="1" applyFont="1"/>
    <xf numFmtId="0" fontId="6" fillId="0" borderId="0" xfId="0" applyFont="1" applyFill="1" applyBorder="1" applyAlignment="1">
      <alignment horizontal="left" vertical="center"/>
    </xf>
    <xf numFmtId="6" fontId="2" fillId="0" borderId="0" xfId="0" applyNumberFormat="1" applyFont="1"/>
    <xf numFmtId="0" fontId="2" fillId="0" borderId="0" xfId="0" applyFont="1" applyAlignment="1">
      <alignment horizontal="center"/>
    </xf>
    <xf numFmtId="164" fontId="6" fillId="0" borderId="0" xfId="0" applyNumberFormat="1" applyFont="1"/>
    <xf numFmtId="164" fontId="2" fillId="0" borderId="0" xfId="0" applyNumberFormat="1" applyFont="1"/>
    <xf numFmtId="0" fontId="7" fillId="0" borderId="0" xfId="0" applyFont="1"/>
    <xf numFmtId="164" fontId="2" fillId="2" borderId="0" xfId="0" applyNumberFormat="1" applyFont="1" applyFill="1"/>
    <xf numFmtId="164" fontId="2" fillId="0" borderId="0" xfId="0" applyNumberFormat="1" applyFont="1" applyFill="1"/>
    <xf numFmtId="1" fontId="2" fillId="2" borderId="0" xfId="0" applyNumberFormat="1" applyFont="1" applyFill="1"/>
    <xf numFmtId="0" fontId="2" fillId="2" borderId="0" xfId="0" applyFont="1" applyFill="1"/>
    <xf numFmtId="164" fontId="2" fillId="2" borderId="1" xfId="0" applyNumberFormat="1" applyFont="1" applyFill="1" applyBorder="1"/>
    <xf numFmtId="164" fontId="2" fillId="0" borderId="0" xfId="0" applyNumberFormat="1" applyFont="1" applyFill="1" applyBorder="1"/>
    <xf numFmtId="164" fontId="2" fillId="2" borderId="2" xfId="0" applyNumberFormat="1" applyFont="1" applyFill="1" applyBorder="1"/>
    <xf numFmtId="37" fontId="2" fillId="2" borderId="0" xfId="0" applyNumberFormat="1" applyFont="1" applyFill="1"/>
    <xf numFmtId="37" fontId="2" fillId="0" borderId="0" xfId="0" applyNumberFormat="1" applyFont="1"/>
    <xf numFmtId="5" fontId="2" fillId="2" borderId="1" xfId="0" applyNumberFormat="1" applyFont="1" applyFill="1" applyBorder="1"/>
    <xf numFmtId="5" fontId="2" fillId="0" borderId="0" xfId="0" applyNumberFormat="1" applyFont="1" applyFill="1" applyBorder="1"/>
    <xf numFmtId="5" fontId="2" fillId="2" borderId="0" xfId="0" applyNumberFormat="1" applyFont="1" applyFill="1" applyBorder="1"/>
    <xf numFmtId="5" fontId="2" fillId="2" borderId="3" xfId="0" applyNumberFormat="1" applyFont="1" applyFill="1" applyBorder="1"/>
    <xf numFmtId="6" fontId="2" fillId="2" borderId="3" xfId="0" applyNumberFormat="1" applyFont="1" applyFill="1" applyBorder="1"/>
    <xf numFmtId="5" fontId="2" fillId="2" borderId="4" xfId="0" applyNumberFormat="1" applyFont="1" applyFill="1" applyBorder="1"/>
    <xf numFmtId="0" fontId="2" fillId="0" borderId="0" xfId="0" applyFont="1" applyFill="1" applyBorder="1" applyAlignment="1">
      <alignment horizontal="center" vertical="center"/>
    </xf>
    <xf numFmtId="0" fontId="2" fillId="0" borderId="0" xfId="0" applyFont="1" applyFill="1" applyBorder="1" applyAlignment="1">
      <alignment horizontal="center"/>
    </xf>
    <xf numFmtId="0" fontId="2" fillId="0" borderId="0" xfId="0" applyFont="1" applyFill="1" applyBorder="1" applyAlignment="1">
      <alignment horizontal="center" vertical="top"/>
    </xf>
    <xf numFmtId="0" fontId="2" fillId="0" borderId="0" xfId="0" applyFont="1" applyFill="1" applyBorder="1" applyAlignment="1"/>
    <xf numFmtId="0" fontId="4" fillId="0" borderId="0" xfId="0" applyFont="1" applyAlignment="1"/>
    <xf numFmtId="0" fontId="8" fillId="0" borderId="0" xfId="0" applyFont="1"/>
    <xf numFmtId="0" fontId="8" fillId="0" borderId="0" xfId="0" applyFont="1" applyAlignment="1">
      <alignment horizontal="left" indent="1"/>
    </xf>
    <xf numFmtId="0" fontId="11" fillId="0" borderId="0" xfId="0" applyFont="1" applyFill="1" applyBorder="1" applyAlignment="1"/>
    <xf numFmtId="0" fontId="5" fillId="0" borderId="0" xfId="0" applyFont="1" applyAlignment="1">
      <alignment horizontal="left" wrapText="1"/>
    </xf>
  </cellXfs>
  <cellStyles count="10">
    <cellStyle name="Followed Hyperlink" xfId="3" builtinId="9" hidden="1"/>
    <cellStyle name="Followed Hyperlink" xfId="5" builtinId="9" hidden="1"/>
    <cellStyle name="Followed Hyperlink" xfId="7" builtinId="9" hidden="1"/>
    <cellStyle name="Followed Hyperlink" xfId="9" builtinId="9" hidden="1"/>
    <cellStyle name="Hyperlink" xfId="2" builtinId="8" hidden="1"/>
    <cellStyle name="Hyperlink" xfId="4" builtinId="8" hidden="1"/>
    <cellStyle name="Hyperlink" xfId="6" builtinId="8" hidden="1"/>
    <cellStyle name="Hyperlink" xfId="8" builtinId="8" hidden="1"/>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tyles" Target="styles.xml"/>
  <Relationship Id="rId4" Type="http://schemas.openxmlformats.org/officeDocument/2006/relationships/sharedStrings" Target="sharedStrings.xml"/>
  <Relationship Id="rId5"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6</xdr:col>
      <xdr:colOff>9525</xdr:colOff>
      <xdr:row>26</xdr:row>
      <xdr:rowOff>19050</xdr:rowOff>
    </xdr:from>
    <xdr:to>
      <xdr:col>8</xdr:col>
      <xdr:colOff>571500</xdr:colOff>
      <xdr:row>34</xdr:row>
      <xdr:rowOff>66675</xdr:rowOff>
    </xdr:to>
    <xdr:sp macro="" textlink="">
      <xdr:nvSpPr>
        <xdr:cNvPr id="1035" name="Text Box 11"/>
        <xdr:cNvSpPr txBox="1">
          <a:spLocks noChangeArrowheads="1"/>
        </xdr:cNvSpPr>
      </xdr:nvSpPr>
      <xdr:spPr bwMode="auto">
        <a:xfrm>
          <a:off x="3838575" y="1514475"/>
          <a:ext cx="1771650" cy="1343025"/>
        </a:xfrm>
        <a:prstGeom prst="rect">
          <a:avLst/>
        </a:prstGeom>
        <a:solidFill>
          <a:srgbClr val="FF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Times New Roman"/>
              <a:cs typeface="Times New Roman"/>
            </a:rPr>
            <a:t>Note: When the percent collected during the second month after sale is changed, the percent for collections during month after sale is automatically changed so that 100% of sales are collected during the three-month period.</a:t>
          </a:r>
        </a:p>
      </xdr:txBody>
    </xdr:sp>
    <xdr:clientData/>
  </xdr:twoCellAnchor>
  <xdr:twoCellAnchor>
    <xdr:from>
      <xdr:col>5</xdr:col>
      <xdr:colOff>114300</xdr:colOff>
      <xdr:row>27</xdr:row>
      <xdr:rowOff>66675</xdr:rowOff>
    </xdr:from>
    <xdr:to>
      <xdr:col>5</xdr:col>
      <xdr:colOff>476250</xdr:colOff>
      <xdr:row>27</xdr:row>
      <xdr:rowOff>66675</xdr:rowOff>
    </xdr:to>
    <xdr:sp macro="" textlink="">
      <xdr:nvSpPr>
        <xdr:cNvPr id="1063" name="Line 12"/>
        <xdr:cNvSpPr>
          <a:spLocks noChangeShapeType="1"/>
        </xdr:cNvSpPr>
      </xdr:nvSpPr>
      <xdr:spPr bwMode="auto">
        <a:xfrm>
          <a:off x="3448050" y="1238250"/>
          <a:ext cx="361950" cy="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Relationships xmlns="http://schemas.openxmlformats.org/package/2006/relationships">
  <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dimension ref="A1:N79"/>
  <sheetViews>
    <sheetView tabSelected="1" zoomScale="75" zoomScaleNormal="75" zoomScaleSheetLayoutView="100" zoomScalePageLayoutView="75" workbookViewId="0">
      <selection sqref="A1:L77"/>
    </sheetView>
  </sheetViews>
  <sheetFormatPr defaultColWidth="10.33203125" defaultRowHeight="12.75"/>
  <cols>
    <col min="1" max="1" width="14.1640625" style="1" customWidth="1"/>
    <col min="2" max="2" width="12.33203125" style="1" customWidth="1"/>
    <col min="3" max="3" width="12" style="1" customWidth="1"/>
    <col min="4" max="4" width="17.1640625" style="1" customWidth="1"/>
    <col min="5" max="5" width="13" style="1" customWidth="1"/>
    <col min="6" max="6" width="19.6640625" style="1" customWidth="1"/>
    <col min="7" max="7" width="19" style="1" customWidth="1"/>
    <col min="8" max="8" width="18.33203125" style="1" customWidth="1"/>
    <col min="9" max="9" width="15.5" style="1" customWidth="1"/>
    <col min="10" max="10" width="15" style="1" customWidth="1"/>
    <col min="11" max="11" width="17.5" style="1" customWidth="1"/>
    <col min="12" max="12" width="16.33203125" style="1" customWidth="1"/>
    <col min="13" max="13" width="9" style="1" customWidth="1"/>
    <col min="14" max="16384" width="10.33203125" style="1"/>
  </cols>
  <sheetData>
    <row r="1" spans="1:12" ht="15.75">
      <c r="A1" s="37" t="s">
        <v>49</v>
      </c>
      <c r="B1" s="37"/>
      <c r="E1" s="2"/>
      <c r="H1" s="3"/>
      <c r="L1" s="3"/>
    </row>
    <row r="2" spans="1:12" ht="15.75">
      <c r="A2" s="37" t="s">
        <v>50</v>
      </c>
      <c r="B2" s="38"/>
    </row>
    <row r="3" spans="1:12" ht="15.75">
      <c r="A3" s="37"/>
      <c r="B3" s="38"/>
      <c r="C3" s="36"/>
      <c r="D3" s="36"/>
      <c r="E3" s="36"/>
      <c r="F3" s="36"/>
      <c r="G3" s="36"/>
      <c r="H3" s="36"/>
      <c r="I3" s="4"/>
      <c r="J3" s="4"/>
      <c r="K3" s="4"/>
      <c r="L3" s="4"/>
    </row>
    <row r="4" spans="1:12" ht="15.75">
      <c r="A4" s="4"/>
      <c r="B4" s="4"/>
      <c r="C4" s="4"/>
      <c r="D4" s="4"/>
      <c r="E4" s="4"/>
      <c r="F4" s="4"/>
      <c r="G4" s="4"/>
      <c r="H4" s="4"/>
      <c r="I4" s="4"/>
      <c r="J4" s="4"/>
      <c r="K4" s="4"/>
      <c r="L4" s="4"/>
    </row>
    <row r="5" spans="1:12" ht="15.75">
      <c r="A5" s="40" t="s">
        <v>48</v>
      </c>
      <c r="B5" s="40"/>
      <c r="C5" s="40"/>
      <c r="D5" s="40"/>
      <c r="E5" s="40"/>
      <c r="F5" s="40"/>
      <c r="G5" s="40"/>
      <c r="H5" s="40"/>
      <c r="I5" s="40"/>
      <c r="J5" s="4"/>
      <c r="K5" s="4"/>
      <c r="L5" s="4"/>
    </row>
    <row r="6" spans="1:12" ht="15.75">
      <c r="A6" s="40"/>
      <c r="B6" s="40"/>
      <c r="C6" s="40"/>
      <c r="D6" s="40"/>
      <c r="E6" s="40"/>
      <c r="F6" s="40"/>
      <c r="G6" s="40"/>
      <c r="H6" s="40"/>
      <c r="I6" s="40"/>
      <c r="J6" s="4"/>
      <c r="K6" s="4"/>
      <c r="L6" s="4"/>
    </row>
    <row r="7" spans="1:12" ht="15.75">
      <c r="A7" s="40"/>
      <c r="B7" s="40"/>
      <c r="C7" s="40"/>
      <c r="D7" s="40"/>
      <c r="E7" s="40"/>
      <c r="F7" s="40"/>
      <c r="G7" s="40"/>
      <c r="H7" s="40"/>
      <c r="I7" s="40"/>
      <c r="J7" s="4"/>
      <c r="K7" s="4"/>
      <c r="L7" s="4"/>
    </row>
    <row r="8" spans="1:12" ht="15.75">
      <c r="A8" s="40"/>
      <c r="B8" s="40"/>
      <c r="C8" s="40"/>
      <c r="D8" s="40"/>
      <c r="E8" s="40"/>
      <c r="F8" s="40"/>
      <c r="G8" s="40"/>
      <c r="H8" s="40"/>
      <c r="I8" s="40"/>
      <c r="J8" s="4"/>
      <c r="K8" s="4"/>
      <c r="L8" s="4"/>
    </row>
    <row r="9" spans="1:12" ht="15.75">
      <c r="A9" s="4"/>
      <c r="B9" s="4"/>
      <c r="C9" s="4"/>
      <c r="D9" s="4"/>
      <c r="E9" s="4"/>
      <c r="F9" s="4"/>
      <c r="G9" s="4"/>
      <c r="H9" s="4"/>
      <c r="I9" s="4"/>
      <c r="J9" s="4"/>
      <c r="K9" s="4"/>
      <c r="L9" s="4"/>
    </row>
    <row r="10" spans="1:12" ht="15.75">
      <c r="A10" s="40" t="s">
        <v>43</v>
      </c>
      <c r="B10" s="40"/>
      <c r="C10" s="40"/>
      <c r="D10" s="40"/>
      <c r="E10" s="40"/>
      <c r="F10" s="40"/>
      <c r="G10" s="40"/>
      <c r="H10" s="40"/>
      <c r="I10" s="40"/>
      <c r="J10" s="4"/>
      <c r="K10" s="4"/>
      <c r="L10" s="4"/>
    </row>
    <row r="11" spans="1:12" ht="15.75">
      <c r="A11" s="40"/>
      <c r="B11" s="40"/>
      <c r="C11" s="40"/>
      <c r="D11" s="40"/>
      <c r="E11" s="40"/>
      <c r="F11" s="40"/>
      <c r="G11" s="40"/>
      <c r="H11" s="40"/>
      <c r="I11" s="40"/>
      <c r="J11" s="4"/>
      <c r="K11" s="4"/>
      <c r="L11" s="4"/>
    </row>
    <row r="12" spans="1:12" ht="15.75">
      <c r="A12" s="40"/>
      <c r="B12" s="40"/>
      <c r="C12" s="40"/>
      <c r="D12" s="40"/>
      <c r="E12" s="40"/>
      <c r="F12" s="40"/>
      <c r="G12" s="40"/>
      <c r="H12" s="40"/>
      <c r="I12" s="40"/>
      <c r="J12" s="4"/>
      <c r="K12" s="4"/>
      <c r="L12" s="4"/>
    </row>
    <row r="13" spans="1:12" ht="15.75">
      <c r="A13" s="40"/>
      <c r="B13" s="40"/>
      <c r="C13" s="40"/>
      <c r="D13" s="40"/>
      <c r="E13" s="40"/>
      <c r="F13" s="40"/>
      <c r="G13" s="40"/>
      <c r="H13" s="40"/>
      <c r="I13" s="40"/>
      <c r="J13" s="4"/>
      <c r="K13" s="4"/>
      <c r="L13" s="4"/>
    </row>
    <row r="14" spans="1:12" ht="15.75">
      <c r="A14" s="40"/>
      <c r="B14" s="40"/>
      <c r="C14" s="40"/>
      <c r="D14" s="40"/>
      <c r="E14" s="40"/>
      <c r="F14" s="40"/>
      <c r="G14" s="40"/>
      <c r="H14" s="40"/>
      <c r="I14" s="40"/>
      <c r="J14" s="4"/>
      <c r="K14" s="4"/>
      <c r="L14" s="4"/>
    </row>
    <row r="15" spans="1:12" ht="15.75">
      <c r="A15" s="40"/>
      <c r="B15" s="40"/>
      <c r="C15" s="40"/>
      <c r="D15" s="40"/>
      <c r="E15" s="40"/>
      <c r="F15" s="40"/>
      <c r="G15" s="40"/>
      <c r="H15" s="40"/>
      <c r="I15" s="40"/>
      <c r="J15" s="4"/>
      <c r="K15" s="4"/>
      <c r="L15" s="4"/>
    </row>
    <row r="16" spans="1:12" ht="15.75">
      <c r="A16" s="4"/>
      <c r="B16" s="4"/>
      <c r="C16" s="4"/>
      <c r="D16" s="4"/>
      <c r="E16" s="4"/>
      <c r="F16" s="4"/>
      <c r="G16" s="4"/>
      <c r="H16" s="4"/>
      <c r="I16" s="4"/>
      <c r="J16" s="4"/>
      <c r="K16" s="4"/>
      <c r="L16" s="4"/>
    </row>
    <row r="17" spans="1:12" ht="15.75">
      <c r="A17" s="40" t="s">
        <v>44</v>
      </c>
      <c r="B17" s="40"/>
      <c r="C17" s="40"/>
      <c r="D17" s="40"/>
      <c r="E17" s="40"/>
      <c r="F17" s="40"/>
      <c r="G17" s="40"/>
      <c r="H17" s="40"/>
      <c r="I17" s="40"/>
      <c r="J17" s="4"/>
      <c r="K17" s="4"/>
      <c r="L17" s="4"/>
    </row>
    <row r="18" spans="1:12" ht="15.75">
      <c r="A18" s="40"/>
      <c r="B18" s="40"/>
      <c r="C18" s="40"/>
      <c r="D18" s="40"/>
      <c r="E18" s="40"/>
      <c r="F18" s="40"/>
      <c r="G18" s="40"/>
      <c r="H18" s="40"/>
      <c r="I18" s="40"/>
      <c r="J18" s="4"/>
      <c r="K18" s="4"/>
      <c r="L18" s="4"/>
    </row>
    <row r="19" spans="1:12" ht="15.75">
      <c r="A19" s="40"/>
      <c r="B19" s="40"/>
      <c r="C19" s="40"/>
      <c r="D19" s="40"/>
      <c r="E19" s="40"/>
      <c r="F19" s="40"/>
      <c r="G19" s="40"/>
      <c r="H19" s="40"/>
      <c r="I19" s="40"/>
      <c r="J19" s="4"/>
      <c r="K19" s="4"/>
      <c r="L19" s="4"/>
    </row>
    <row r="20" spans="1:12" ht="15.75">
      <c r="A20" s="40"/>
      <c r="B20" s="40"/>
      <c r="C20" s="40"/>
      <c r="D20" s="40"/>
      <c r="E20" s="40"/>
      <c r="F20" s="40"/>
      <c r="G20" s="40"/>
      <c r="H20" s="40"/>
      <c r="I20" s="40"/>
      <c r="J20" s="4"/>
      <c r="K20" s="4"/>
      <c r="L20" s="4"/>
    </row>
    <row r="21" spans="1:12" ht="15.75">
      <c r="A21" s="40"/>
      <c r="B21" s="40"/>
      <c r="C21" s="40"/>
      <c r="D21" s="40"/>
      <c r="E21" s="40"/>
      <c r="F21" s="40"/>
      <c r="G21" s="40"/>
      <c r="H21" s="40"/>
      <c r="I21" s="40"/>
      <c r="J21" s="4"/>
      <c r="K21" s="4"/>
      <c r="L21" s="4"/>
    </row>
    <row r="22" spans="1:12" ht="15.75">
      <c r="A22" s="40"/>
      <c r="B22" s="40"/>
      <c r="C22" s="40"/>
      <c r="D22" s="40"/>
      <c r="E22" s="40"/>
      <c r="F22" s="40"/>
      <c r="G22" s="40"/>
      <c r="H22" s="40"/>
      <c r="I22" s="40"/>
      <c r="J22" s="4"/>
      <c r="K22" s="4"/>
      <c r="L22" s="4"/>
    </row>
    <row r="23" spans="1:12" ht="15.75">
      <c r="A23" s="40"/>
      <c r="B23" s="40"/>
      <c r="C23" s="40"/>
      <c r="D23" s="40"/>
      <c r="E23" s="40"/>
      <c r="F23" s="40"/>
      <c r="G23" s="40"/>
      <c r="H23" s="40"/>
      <c r="I23" s="40"/>
      <c r="J23" s="4"/>
      <c r="K23" s="4"/>
      <c r="L23" s="4"/>
    </row>
    <row r="25" spans="1:12">
      <c r="A25" s="5" t="s">
        <v>18</v>
      </c>
    </row>
    <row r="26" spans="1:12">
      <c r="A26" s="1" t="s">
        <v>4</v>
      </c>
      <c r="E26" s="6">
        <v>0.15</v>
      </c>
      <c r="F26" s="7"/>
      <c r="G26" s="7"/>
      <c r="H26" s="7"/>
      <c r="I26" s="7"/>
      <c r="J26" s="7"/>
    </row>
    <row r="27" spans="1:12">
      <c r="A27" s="1" t="s">
        <v>5</v>
      </c>
      <c r="E27" s="6">
        <f>1-E26-E28</f>
        <v>0.64999999999999991</v>
      </c>
      <c r="F27" s="7"/>
      <c r="G27" s="7"/>
      <c r="H27" s="7"/>
      <c r="I27" s="7"/>
      <c r="J27" s="7"/>
    </row>
    <row r="28" spans="1:12">
      <c r="A28" s="1" t="s">
        <v>6</v>
      </c>
      <c r="E28" s="8">
        <v>0.2</v>
      </c>
      <c r="F28" s="7"/>
      <c r="G28" s="7"/>
      <c r="H28" s="7"/>
      <c r="I28" s="7"/>
      <c r="J28" s="7"/>
    </row>
    <row r="29" spans="1:12">
      <c r="A29" s="1" t="s">
        <v>21</v>
      </c>
      <c r="E29" s="9">
        <v>5000</v>
      </c>
    </row>
    <row r="30" spans="1:12">
      <c r="A30" s="1" t="s">
        <v>9</v>
      </c>
      <c r="E30" s="9">
        <v>40000</v>
      </c>
    </row>
    <row r="31" spans="1:12">
      <c r="A31" s="1" t="s">
        <v>20</v>
      </c>
      <c r="E31" s="9">
        <v>15000</v>
      </c>
    </row>
    <row r="32" spans="1:12">
      <c r="A32" s="1" t="s">
        <v>22</v>
      </c>
      <c r="E32" s="9">
        <v>7500</v>
      </c>
    </row>
    <row r="33" spans="1:14">
      <c r="A33" s="1" t="s">
        <v>23</v>
      </c>
      <c r="E33" s="9">
        <v>25000</v>
      </c>
      <c r="H33" s="9"/>
    </row>
    <row r="34" spans="1:14">
      <c r="A34" s="1" t="s">
        <v>24</v>
      </c>
      <c r="E34" s="9">
        <v>2000</v>
      </c>
      <c r="H34" s="9"/>
    </row>
    <row r="35" spans="1:14">
      <c r="A35" s="1" t="s">
        <v>42</v>
      </c>
      <c r="E35" s="9">
        <v>80000</v>
      </c>
      <c r="H35" s="9"/>
    </row>
    <row r="36" spans="1:14">
      <c r="A36" s="1" t="s">
        <v>27</v>
      </c>
      <c r="E36" s="9">
        <v>60000</v>
      </c>
      <c r="H36" s="9"/>
    </row>
    <row r="38" spans="1:14">
      <c r="A38" s="1" t="s">
        <v>35</v>
      </c>
      <c r="E38" s="10">
        <v>0</v>
      </c>
    </row>
    <row r="39" spans="1:14">
      <c r="E39" s="10"/>
    </row>
    <row r="40" spans="1:14">
      <c r="A40" s="11" t="s">
        <v>47</v>
      </c>
      <c r="E40" s="10"/>
    </row>
    <row r="41" spans="1:14">
      <c r="B41" s="9"/>
      <c r="E41" s="12"/>
    </row>
    <row r="42" spans="1:14">
      <c r="B42" s="9"/>
      <c r="D42" s="13" t="s">
        <v>10</v>
      </c>
      <c r="E42" s="13" t="s">
        <v>11</v>
      </c>
      <c r="F42" s="13" t="s">
        <v>12</v>
      </c>
      <c r="G42" s="13" t="s">
        <v>13</v>
      </c>
      <c r="H42" s="13" t="s">
        <v>14</v>
      </c>
      <c r="I42" s="13" t="s">
        <v>15</v>
      </c>
      <c r="J42" s="13" t="s">
        <v>16</v>
      </c>
      <c r="K42" s="13" t="s">
        <v>17</v>
      </c>
      <c r="L42" s="13" t="s">
        <v>19</v>
      </c>
    </row>
    <row r="43" spans="1:14">
      <c r="A43" s="1" t="s">
        <v>33</v>
      </c>
      <c r="D43" s="14">
        <v>60000</v>
      </c>
      <c r="E43" s="14">
        <v>100000</v>
      </c>
      <c r="F43" s="14">
        <v>130000</v>
      </c>
      <c r="G43" s="14">
        <v>120000</v>
      </c>
      <c r="H43" s="14">
        <v>100000</v>
      </c>
      <c r="I43" s="14">
        <v>80000</v>
      </c>
      <c r="J43" s="14">
        <v>60000</v>
      </c>
      <c r="K43" s="14">
        <v>40000</v>
      </c>
      <c r="L43" s="14">
        <v>30000</v>
      </c>
      <c r="N43" s="15"/>
    </row>
    <row r="44" spans="1:14">
      <c r="A44" s="1" t="s">
        <v>34</v>
      </c>
      <c r="D44" s="14">
        <v>75000</v>
      </c>
      <c r="E44" s="14">
        <v>90000</v>
      </c>
      <c r="F44" s="14">
        <v>95000</v>
      </c>
      <c r="G44" s="14">
        <v>70000</v>
      </c>
      <c r="H44" s="14">
        <v>60000</v>
      </c>
      <c r="I44" s="14">
        <v>50000</v>
      </c>
      <c r="J44" s="14">
        <v>20000</v>
      </c>
      <c r="K44" s="14">
        <v>20000</v>
      </c>
      <c r="L44" s="14"/>
      <c r="N44" s="15"/>
    </row>
    <row r="46" spans="1:14">
      <c r="A46" s="16" t="s">
        <v>36</v>
      </c>
    </row>
    <row r="47" spans="1:14">
      <c r="A47" s="1" t="s">
        <v>0</v>
      </c>
      <c r="D47" s="17">
        <f>D43*(1+$E$38)</f>
        <v>60000</v>
      </c>
      <c r="E47" s="17">
        <f t="shared" ref="E47:L47" si="0">E43*(1+$E$38)</f>
        <v>100000</v>
      </c>
      <c r="F47" s="17">
        <f t="shared" si="0"/>
        <v>130000</v>
      </c>
      <c r="G47" s="17">
        <f t="shared" si="0"/>
        <v>120000</v>
      </c>
      <c r="H47" s="17">
        <f t="shared" si="0"/>
        <v>100000</v>
      </c>
      <c r="I47" s="17">
        <f t="shared" si="0"/>
        <v>80000</v>
      </c>
      <c r="J47" s="17">
        <f t="shared" si="0"/>
        <v>60000</v>
      </c>
      <c r="K47" s="17">
        <f t="shared" si="0"/>
        <v>40000</v>
      </c>
      <c r="L47" s="17">
        <f t="shared" si="0"/>
        <v>30000</v>
      </c>
    </row>
    <row r="48" spans="1:14">
      <c r="D48" s="18"/>
      <c r="E48" s="18"/>
      <c r="F48" s="18"/>
      <c r="G48" s="18"/>
      <c r="H48" s="18"/>
      <c r="I48" s="18"/>
      <c r="J48" s="18"/>
      <c r="K48" s="18"/>
      <c r="L48" s="18"/>
    </row>
    <row r="49" spans="1:11">
      <c r="A49" s="16" t="s">
        <v>1</v>
      </c>
    </row>
    <row r="50" spans="1:11">
      <c r="A50" s="1" t="s">
        <v>2</v>
      </c>
      <c r="F50" s="19">
        <f t="shared" ref="F50:K50" si="1">F47*$E$26</f>
        <v>19500</v>
      </c>
      <c r="G50" s="19">
        <f t="shared" si="1"/>
        <v>18000</v>
      </c>
      <c r="H50" s="19">
        <f t="shared" si="1"/>
        <v>15000</v>
      </c>
      <c r="I50" s="19">
        <f t="shared" si="1"/>
        <v>12000</v>
      </c>
      <c r="J50" s="19">
        <f t="shared" si="1"/>
        <v>9000</v>
      </c>
      <c r="K50" s="19">
        <f t="shared" si="1"/>
        <v>6000</v>
      </c>
    </row>
    <row r="51" spans="1:11">
      <c r="A51" s="1" t="s">
        <v>31</v>
      </c>
      <c r="F51" s="20">
        <f t="shared" ref="F51:K51" si="2">E47*$E$27</f>
        <v>64999.999999999993</v>
      </c>
      <c r="G51" s="20">
        <f t="shared" si="2"/>
        <v>84499.999999999985</v>
      </c>
      <c r="H51" s="20">
        <f t="shared" si="2"/>
        <v>77999.999999999985</v>
      </c>
      <c r="I51" s="20">
        <f t="shared" si="2"/>
        <v>64999.999999999993</v>
      </c>
      <c r="J51" s="20">
        <f t="shared" si="2"/>
        <v>51999.999999999993</v>
      </c>
      <c r="K51" s="20">
        <f t="shared" si="2"/>
        <v>38999.999999999993</v>
      </c>
    </row>
    <row r="52" spans="1:11">
      <c r="A52" s="1" t="s">
        <v>32</v>
      </c>
      <c r="F52" s="20">
        <f t="shared" ref="F52:K52" si="3">D47*$E$28</f>
        <v>12000</v>
      </c>
      <c r="G52" s="20">
        <f t="shared" si="3"/>
        <v>20000</v>
      </c>
      <c r="H52" s="20">
        <f t="shared" si="3"/>
        <v>26000</v>
      </c>
      <c r="I52" s="20">
        <f t="shared" si="3"/>
        <v>24000</v>
      </c>
      <c r="J52" s="20">
        <f t="shared" si="3"/>
        <v>20000</v>
      </c>
      <c r="K52" s="20">
        <f t="shared" si="3"/>
        <v>16000</v>
      </c>
    </row>
    <row r="53" spans="1:11" ht="13.5" thickBot="1">
      <c r="A53" s="1" t="s">
        <v>3</v>
      </c>
      <c r="F53" s="21">
        <f t="shared" ref="F53:K53" si="4">SUM(F50:F52)</f>
        <v>96500</v>
      </c>
      <c r="G53" s="21">
        <f t="shared" si="4"/>
        <v>122499.99999999999</v>
      </c>
      <c r="H53" s="21">
        <f t="shared" si="4"/>
        <v>118999.99999999999</v>
      </c>
      <c r="I53" s="21">
        <f t="shared" si="4"/>
        <v>101000</v>
      </c>
      <c r="J53" s="21">
        <f t="shared" si="4"/>
        <v>81000</v>
      </c>
      <c r="K53" s="21">
        <f t="shared" si="4"/>
        <v>60999.999999999993</v>
      </c>
    </row>
    <row r="54" spans="1:11" ht="13.5" thickTop="1">
      <c r="F54" s="22"/>
      <c r="G54" s="22"/>
      <c r="H54" s="22"/>
      <c r="I54" s="22"/>
      <c r="J54" s="22"/>
      <c r="K54" s="22"/>
    </row>
    <row r="55" spans="1:11">
      <c r="A55" s="16" t="s">
        <v>7</v>
      </c>
    </row>
    <row r="56" spans="1:11">
      <c r="A56" s="1" t="s">
        <v>29</v>
      </c>
      <c r="D56" s="17">
        <f>D44*(1+$E$38)</f>
        <v>75000</v>
      </c>
      <c r="E56" s="17">
        <f t="shared" ref="E56:K56" si="5">E44*(1+$E$38)</f>
        <v>90000</v>
      </c>
      <c r="F56" s="17">
        <f t="shared" si="5"/>
        <v>95000</v>
      </c>
      <c r="G56" s="17">
        <f t="shared" si="5"/>
        <v>70000</v>
      </c>
      <c r="H56" s="17">
        <f t="shared" si="5"/>
        <v>60000</v>
      </c>
      <c r="I56" s="17">
        <f t="shared" si="5"/>
        <v>50000</v>
      </c>
      <c r="J56" s="17">
        <f t="shared" si="5"/>
        <v>20000</v>
      </c>
      <c r="K56" s="17">
        <f t="shared" si="5"/>
        <v>20000</v>
      </c>
    </row>
    <row r="57" spans="1:11" ht="13.5" thickBot="1">
      <c r="A57" s="1" t="s">
        <v>28</v>
      </c>
      <c r="E57" s="15"/>
      <c r="F57" s="23">
        <f t="shared" ref="F57:K57" si="6">E56</f>
        <v>90000</v>
      </c>
      <c r="G57" s="23">
        <f t="shared" si="6"/>
        <v>95000</v>
      </c>
      <c r="H57" s="23">
        <f t="shared" si="6"/>
        <v>70000</v>
      </c>
      <c r="I57" s="23">
        <f t="shared" si="6"/>
        <v>60000</v>
      </c>
      <c r="J57" s="23">
        <f t="shared" si="6"/>
        <v>50000</v>
      </c>
      <c r="K57" s="23">
        <f t="shared" si="6"/>
        <v>20000</v>
      </c>
    </row>
    <row r="58" spans="1:11" ht="13.5" thickTop="1"/>
    <row r="59" spans="1:11">
      <c r="A59" s="16" t="s">
        <v>37</v>
      </c>
    </row>
    <row r="60" spans="1:11">
      <c r="A60" s="1" t="s">
        <v>28</v>
      </c>
      <c r="F60" s="24">
        <f t="shared" ref="F60:K60" si="7">F57</f>
        <v>90000</v>
      </c>
      <c r="G60" s="24">
        <f t="shared" si="7"/>
        <v>95000</v>
      </c>
      <c r="H60" s="24">
        <f t="shared" si="7"/>
        <v>70000</v>
      </c>
      <c r="I60" s="24">
        <f t="shared" si="7"/>
        <v>60000</v>
      </c>
      <c r="J60" s="24">
        <f t="shared" si="7"/>
        <v>50000</v>
      </c>
      <c r="K60" s="24">
        <f t="shared" si="7"/>
        <v>20000</v>
      </c>
    </row>
    <row r="61" spans="1:11">
      <c r="A61" s="1" t="s">
        <v>20</v>
      </c>
      <c r="F61" s="24">
        <f t="shared" ref="F61:K61" si="8">$E$31</f>
        <v>15000</v>
      </c>
      <c r="G61" s="24">
        <f t="shared" si="8"/>
        <v>15000</v>
      </c>
      <c r="H61" s="24">
        <f t="shared" si="8"/>
        <v>15000</v>
      </c>
      <c r="I61" s="24">
        <f t="shared" si="8"/>
        <v>15000</v>
      </c>
      <c r="J61" s="24">
        <f t="shared" si="8"/>
        <v>15000</v>
      </c>
      <c r="K61" s="24">
        <f t="shared" si="8"/>
        <v>15000</v>
      </c>
    </row>
    <row r="62" spans="1:11">
      <c r="A62" s="1" t="s">
        <v>21</v>
      </c>
      <c r="F62" s="24">
        <f t="shared" ref="F62:K62" si="9">$E$29</f>
        <v>5000</v>
      </c>
      <c r="G62" s="24">
        <f t="shared" si="9"/>
        <v>5000</v>
      </c>
      <c r="H62" s="24">
        <f t="shared" si="9"/>
        <v>5000</v>
      </c>
      <c r="I62" s="24">
        <f t="shared" si="9"/>
        <v>5000</v>
      </c>
      <c r="J62" s="24">
        <f t="shared" si="9"/>
        <v>5000</v>
      </c>
      <c r="K62" s="24">
        <f t="shared" si="9"/>
        <v>5000</v>
      </c>
    </row>
    <row r="63" spans="1:11">
      <c r="A63" s="1" t="s">
        <v>24</v>
      </c>
      <c r="F63" s="24">
        <f t="shared" ref="F63:K63" si="10">$E$34</f>
        <v>2000</v>
      </c>
      <c r="G63" s="24">
        <f t="shared" si="10"/>
        <v>2000</v>
      </c>
      <c r="H63" s="24">
        <f t="shared" si="10"/>
        <v>2000</v>
      </c>
      <c r="I63" s="24">
        <f t="shared" si="10"/>
        <v>2000</v>
      </c>
      <c r="J63" s="24">
        <f t="shared" si="10"/>
        <v>2000</v>
      </c>
      <c r="K63" s="24">
        <f t="shared" si="10"/>
        <v>2000</v>
      </c>
    </row>
    <row r="64" spans="1:11">
      <c r="A64" s="1" t="s">
        <v>25</v>
      </c>
      <c r="F64" s="25"/>
      <c r="G64" s="25"/>
      <c r="H64" s="24">
        <f>$E$33</f>
        <v>25000</v>
      </c>
      <c r="I64" s="25"/>
      <c r="J64" s="25"/>
      <c r="K64" s="24">
        <f>$E$33</f>
        <v>25000</v>
      </c>
    </row>
    <row r="65" spans="1:11">
      <c r="A65" s="1" t="s">
        <v>26</v>
      </c>
      <c r="F65" s="25"/>
      <c r="G65" s="25"/>
      <c r="H65" s="25"/>
      <c r="I65" s="24">
        <f>E35</f>
        <v>80000</v>
      </c>
      <c r="J65" s="25"/>
      <c r="K65" s="25"/>
    </row>
    <row r="66" spans="1:11" ht="13.5" thickBot="1">
      <c r="A66" s="1" t="s">
        <v>8</v>
      </c>
      <c r="F66" s="26">
        <f t="shared" ref="F66:K66" si="11">SUM(F60:F65)</f>
        <v>112000</v>
      </c>
      <c r="G66" s="26">
        <f t="shared" si="11"/>
        <v>117000</v>
      </c>
      <c r="H66" s="26">
        <f t="shared" si="11"/>
        <v>117000</v>
      </c>
      <c r="I66" s="26">
        <f t="shared" si="11"/>
        <v>162000</v>
      </c>
      <c r="J66" s="26">
        <f t="shared" si="11"/>
        <v>72000</v>
      </c>
      <c r="K66" s="26">
        <f t="shared" si="11"/>
        <v>67000</v>
      </c>
    </row>
    <row r="67" spans="1:11" ht="13.5" thickTop="1">
      <c r="F67" s="27"/>
      <c r="G67" s="27"/>
      <c r="H67" s="27"/>
      <c r="I67" s="27"/>
      <c r="J67" s="27"/>
      <c r="K67" s="27"/>
    </row>
    <row r="68" spans="1:11">
      <c r="A68" s="16" t="s">
        <v>38</v>
      </c>
      <c r="F68" s="27"/>
      <c r="G68" s="27"/>
      <c r="H68" s="27"/>
      <c r="I68" s="27"/>
      <c r="J68" s="27"/>
      <c r="K68" s="27"/>
    </row>
    <row r="69" spans="1:11">
      <c r="A69" s="1" t="s">
        <v>40</v>
      </c>
      <c r="F69" s="28">
        <f>E36</f>
        <v>60000</v>
      </c>
      <c r="G69" s="28"/>
      <c r="H69" s="28"/>
      <c r="I69" s="28"/>
      <c r="J69" s="28"/>
      <c r="K69" s="28"/>
    </row>
    <row r="70" spans="1:11">
      <c r="A70" s="1" t="s">
        <v>45</v>
      </c>
      <c r="F70" s="29">
        <f t="shared" ref="F70:K70" si="12">F53-F66</f>
        <v>-15500</v>
      </c>
      <c r="G70" s="29">
        <f t="shared" si="12"/>
        <v>5499.9999999999854</v>
      </c>
      <c r="H70" s="29">
        <f t="shared" si="12"/>
        <v>1999.9999999999854</v>
      </c>
      <c r="I70" s="29">
        <f t="shared" si="12"/>
        <v>-61000</v>
      </c>
      <c r="J70" s="29">
        <f t="shared" si="12"/>
        <v>9000</v>
      </c>
      <c r="K70" s="29">
        <f t="shared" si="12"/>
        <v>-6000.0000000000073</v>
      </c>
    </row>
    <row r="71" spans="1:11" ht="13.5" thickBot="1">
      <c r="A71" s="1" t="s">
        <v>39</v>
      </c>
      <c r="F71" s="26">
        <f>F69+F70</f>
        <v>44500</v>
      </c>
      <c r="G71" s="26">
        <f>F71+G70</f>
        <v>49999.999999999985</v>
      </c>
      <c r="H71" s="26">
        <f>G71+H70</f>
        <v>51999.999999999971</v>
      </c>
      <c r="I71" s="26">
        <f>H71+I70</f>
        <v>-9000.0000000000291</v>
      </c>
      <c r="J71" s="26">
        <f>I71+J70</f>
        <v>-2.9103830456733704E-11</v>
      </c>
      <c r="K71" s="26">
        <f>J71+K70</f>
        <v>-6000.0000000000364</v>
      </c>
    </row>
    <row r="72" spans="1:11" ht="13.5" thickTop="1"/>
    <row r="73" spans="1:11">
      <c r="A73" s="16" t="s">
        <v>41</v>
      </c>
    </row>
    <row r="74" spans="1:11">
      <c r="A74" s="1" t="s">
        <v>9</v>
      </c>
      <c r="F74" s="30">
        <f t="shared" ref="F74:K74" si="13">$E$30</f>
        <v>40000</v>
      </c>
      <c r="G74" s="30">
        <f t="shared" si="13"/>
        <v>40000</v>
      </c>
      <c r="H74" s="30">
        <f t="shared" si="13"/>
        <v>40000</v>
      </c>
      <c r="I74" s="30">
        <f t="shared" si="13"/>
        <v>40000</v>
      </c>
      <c r="J74" s="30">
        <f t="shared" si="13"/>
        <v>40000</v>
      </c>
      <c r="K74" s="30">
        <f t="shared" si="13"/>
        <v>40000</v>
      </c>
    </row>
    <row r="75" spans="1:11" ht="13.5" thickBot="1">
      <c r="A75" s="1" t="s">
        <v>46</v>
      </c>
      <c r="F75" s="26">
        <f t="shared" ref="F75:K75" si="14">F71-F74</f>
        <v>4500</v>
      </c>
      <c r="G75" s="26">
        <f t="shared" si="14"/>
        <v>9999.9999999999854</v>
      </c>
      <c r="H75" s="26">
        <f t="shared" si="14"/>
        <v>11999.999999999971</v>
      </c>
      <c r="I75" s="26">
        <f t="shared" si="14"/>
        <v>-49000.000000000029</v>
      </c>
      <c r="J75" s="26">
        <f t="shared" si="14"/>
        <v>-40000.000000000029</v>
      </c>
      <c r="K75" s="26">
        <f t="shared" si="14"/>
        <v>-46000.000000000036</v>
      </c>
    </row>
    <row r="76" spans="1:11" ht="14.25" thickTop="1" thickBot="1"/>
    <row r="77" spans="1:11" ht="13.5" thickBot="1">
      <c r="C77" s="1" t="s">
        <v>30</v>
      </c>
      <c r="E77" s="31">
        <f>-MIN(F75:K75)</f>
        <v>49000.000000000029</v>
      </c>
    </row>
    <row r="78" spans="1:11">
      <c r="A78" s="32"/>
      <c r="B78" s="32"/>
      <c r="C78" s="33"/>
      <c r="D78" s="34"/>
      <c r="E78" s="34"/>
      <c r="F78" s="32"/>
      <c r="G78" s="34"/>
      <c r="H78" s="34"/>
      <c r="I78" s="32"/>
      <c r="J78" s="34"/>
      <c r="K78" s="34"/>
    </row>
    <row r="79" spans="1:11">
      <c r="A79" s="35"/>
      <c r="B79" s="35"/>
      <c r="C79" s="35"/>
      <c r="D79" s="35"/>
      <c r="E79" s="35"/>
      <c r="F79" s="35"/>
      <c r="G79" s="39"/>
      <c r="H79" s="35"/>
      <c r="I79" s="35"/>
      <c r="J79" s="35"/>
      <c r="K79" s="35"/>
    </row>
  </sheetData>
  <mergeCells count="3">
    <mergeCell ref="A5:I8"/>
    <mergeCell ref="A10:I15"/>
    <mergeCell ref="A17:I23"/>
  </mergeCells>
  <phoneticPr fontId="0" type="noConversion"/>
  <pageMargins left="0.75" right="0.75" top="1" bottom="1" header="0.5" footer="0.5"/>
  <pageSetup orientation="landscape"/>
  <headerFooter alignWithMargins="0"/>
  <rowBreaks count="1" manualBreakCount="1">
    <brk id="54" max="16383" man="1"/>
  </rowBreak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Worksheets</vt:lpstr>
      </vt:variant>
      <vt:variant>
        <vt:i4>1</vt:i4>
      </vt:variant>
    </vt:vector>
  </HeadingPairs>
  <TitlesOfParts>
    <vt:vector size="1" baseType="lpstr">
      <vt:lpstr>Module 3 Cash budgeting</vt:lpstr>
    </vt:vector>
  </TitlesOfParts>
  <Company/>
  <LinksUpToDate>false</LinksUpToDate>
  <SharedDoc>false</SharedDoc>
  <HyperlinksChanged>false</HyperlinksChanged>
  <AppVersion>12.0000</AppVersion>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

<file path=docProps/custom.xml><?xml version="1.0" encoding="utf-8"?>
<Properties xmlns="http://schemas.openxmlformats.org/officeDocument/2006/custom-properties" xmlns:vt="http://schemas.openxmlformats.org/officeDocument/2006/docPropsVTypes"/>
</file>