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05" windowHeight="5805" tabRatio="937" activeTab="0"/>
  </bookViews>
  <sheets>
    <sheet name="Problem 1 (ch 17)" sheetId="1" r:id="rId1"/>
    <sheet name="Worksheet 1 (ch 17)" sheetId="2" r:id="rId2"/>
    <sheet name="Problem 2 (ch 18)" sheetId="3" r:id="rId3"/>
    <sheet name="Worksheet 2 (ch 18)" sheetId="4" r:id="rId4"/>
    <sheet name="Problem 3 (ch 18)" sheetId="5" r:id="rId5"/>
    <sheet name="Worksheet 3 (ch 18)" sheetId="6" r:id="rId6"/>
    <sheet name="Problem 4 (ch 19)" sheetId="7" r:id="rId7"/>
    <sheet name="Worksheet 4 (ch 19)" sheetId="8" r:id="rId8"/>
    <sheet name="Problem 5 (ch 19)" sheetId="9" r:id="rId9"/>
    <sheet name="Worksheet 5 (ch 19)" sheetId="10" r:id="rId10"/>
    <sheet name="Problem 6 (ch 19)" sheetId="11" r:id="rId11"/>
    <sheet name="Worksheet 6 (ch 19)" sheetId="12" r:id="rId12"/>
    <sheet name="Problem 7 (ch 20)" sheetId="13" r:id="rId13"/>
    <sheet name="Worksheet 7 (ch 20)" sheetId="14" r:id="rId14"/>
    <sheet name="Problem 8 (ch 20)" sheetId="15" r:id="rId15"/>
    <sheet name="Worksheet 8 (ch 20)" sheetId="16" r:id="rId16"/>
    <sheet name="Problem 9 (ch 20)" sheetId="17" r:id="rId17"/>
    <sheet name="Worksheet 9 (ch 20)" sheetId="18" r:id="rId18"/>
    <sheet name="Problem 10 (ch 20)" sheetId="19" r:id="rId19"/>
    <sheet name="Worksheet 10 (ch 20)" sheetId="20" r:id="rId20"/>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B-17.06</t>
        </r>
      </text>
    </comment>
  </commentList>
</comments>
</file>

<file path=xl/comments10.xml><?xml version="1.0" encoding="utf-8"?>
<comments xmlns="http://schemas.openxmlformats.org/spreadsheetml/2006/main">
  <authors>
    <author>Larry Walther</author>
  </authors>
  <commentList>
    <comment ref="G1" authorId="0">
      <text>
        <r>
          <rPr>
            <b/>
            <sz val="20"/>
            <rFont val="Myriad Web Pro"/>
            <family val="0"/>
          </rPr>
          <t>B-19.06</t>
        </r>
        <r>
          <rPr>
            <sz val="8"/>
            <rFont val="Tahoma"/>
            <family val="0"/>
          </rPr>
          <t xml:space="preserve">
</t>
        </r>
      </text>
    </comment>
  </commentList>
</comments>
</file>

<file path=xl/comments11.xml><?xml version="1.0" encoding="utf-8"?>
<comments xmlns="http://schemas.openxmlformats.org/spreadsheetml/2006/main">
  <authors>
    <author>Larry Walther</author>
  </authors>
  <commentList>
    <comment ref="A1" authorId="0">
      <text>
        <r>
          <rPr>
            <b/>
            <sz val="20"/>
            <rFont val="Myriad Web Pro"/>
            <family val="0"/>
          </rPr>
          <t>B-19.07</t>
        </r>
        <r>
          <rPr>
            <sz val="8"/>
            <rFont val="Tahoma"/>
            <family val="0"/>
          </rPr>
          <t xml:space="preserve">
</t>
        </r>
      </text>
    </comment>
  </commentList>
</comments>
</file>

<file path=xl/comments12.xml><?xml version="1.0" encoding="utf-8"?>
<comments xmlns="http://schemas.openxmlformats.org/spreadsheetml/2006/main">
  <authors>
    <author>Larry Walther</author>
  </authors>
  <commentList>
    <comment ref="G1" authorId="0">
      <text>
        <r>
          <rPr>
            <b/>
            <sz val="20"/>
            <rFont val="Myriad Web Pro"/>
            <family val="0"/>
          </rPr>
          <t>B-19.07</t>
        </r>
        <r>
          <rPr>
            <sz val="8"/>
            <rFont val="Tahoma"/>
            <family val="0"/>
          </rPr>
          <t xml:space="preserve">
</t>
        </r>
      </text>
    </comment>
  </commentList>
</comments>
</file>

<file path=xl/comments13.xml><?xml version="1.0" encoding="utf-8"?>
<comments xmlns="http://schemas.openxmlformats.org/spreadsheetml/2006/main">
  <authors>
    <author>Larry Walther</author>
  </authors>
  <commentList>
    <comment ref="A1" authorId="0">
      <text>
        <r>
          <rPr>
            <b/>
            <sz val="20"/>
            <rFont val="Myriad Web Pro"/>
            <family val="0"/>
          </rPr>
          <t>B-20.03</t>
        </r>
      </text>
    </comment>
  </commentList>
</comments>
</file>

<file path=xl/comments14.xml><?xml version="1.0" encoding="utf-8"?>
<comments xmlns="http://schemas.openxmlformats.org/spreadsheetml/2006/main">
  <authors>
    <author>Larry Walther</author>
  </authors>
  <commentList>
    <comment ref="A1" authorId="0">
      <text>
        <r>
          <rPr>
            <b/>
            <sz val="20"/>
            <rFont val="Myriad Web Pro"/>
            <family val="0"/>
          </rPr>
          <t>B-20.03</t>
        </r>
      </text>
    </comment>
  </commentList>
</comments>
</file>

<file path=xl/comments15.xml><?xml version="1.0" encoding="utf-8"?>
<comments xmlns="http://schemas.openxmlformats.org/spreadsheetml/2006/main">
  <authors>
    <author>Larry Walther</author>
  </authors>
  <commentList>
    <comment ref="A1" authorId="0">
      <text>
        <r>
          <rPr>
            <b/>
            <sz val="20"/>
            <rFont val="Myriad Web Pro"/>
            <family val="0"/>
          </rPr>
          <t>B-20.04</t>
        </r>
      </text>
    </comment>
  </commentList>
</comments>
</file>

<file path=xl/comments16.xml><?xml version="1.0" encoding="utf-8"?>
<comments xmlns="http://schemas.openxmlformats.org/spreadsheetml/2006/main">
  <authors>
    <author>Larry Walther</author>
  </authors>
  <commentList>
    <comment ref="A1" authorId="0">
      <text>
        <r>
          <rPr>
            <b/>
            <sz val="20"/>
            <rFont val="Myriad Web Pro"/>
            <family val="0"/>
          </rPr>
          <t>B-20.04</t>
        </r>
      </text>
    </comment>
  </commentList>
</comments>
</file>

<file path=xl/comments17.xml><?xml version="1.0" encoding="utf-8"?>
<comments xmlns="http://schemas.openxmlformats.org/spreadsheetml/2006/main">
  <authors>
    <author>Larry Walther</author>
  </authors>
  <commentList>
    <comment ref="A1" authorId="0">
      <text>
        <r>
          <rPr>
            <b/>
            <sz val="20"/>
            <rFont val="Myriad Web Pro"/>
            <family val="0"/>
          </rPr>
          <t>B-20.05</t>
        </r>
      </text>
    </comment>
  </commentList>
</comments>
</file>

<file path=xl/comments18.xml><?xml version="1.0" encoding="utf-8"?>
<comments xmlns="http://schemas.openxmlformats.org/spreadsheetml/2006/main">
  <authors>
    <author>Larry Walther</author>
  </authors>
  <commentList>
    <comment ref="A1" authorId="0">
      <text>
        <r>
          <rPr>
            <b/>
            <sz val="20"/>
            <rFont val="Myriad Web Pro"/>
            <family val="0"/>
          </rPr>
          <t>B-20.05</t>
        </r>
        <r>
          <rPr>
            <sz val="8"/>
            <rFont val="Tahoma"/>
            <family val="2"/>
          </rPr>
          <t xml:space="preserve">
</t>
        </r>
      </text>
    </comment>
  </commentList>
</comments>
</file>

<file path=xl/comments19.xml><?xml version="1.0" encoding="utf-8"?>
<comments xmlns="http://schemas.openxmlformats.org/spreadsheetml/2006/main">
  <authors>
    <author>Larry Walther</author>
  </authors>
  <commentList>
    <comment ref="A1" authorId="0">
      <text>
        <r>
          <rPr>
            <b/>
            <sz val="20"/>
            <rFont val="Myriad Web Pro"/>
            <family val="0"/>
          </rPr>
          <t>B-20.06</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B-17.06</t>
        </r>
      </text>
    </comment>
  </commentList>
</comments>
</file>

<file path=xl/comments20.xml><?xml version="1.0" encoding="utf-8"?>
<comments xmlns="http://schemas.openxmlformats.org/spreadsheetml/2006/main">
  <authors>
    <author>Larry Walther</author>
  </authors>
  <commentList>
    <comment ref="G1" authorId="0">
      <text>
        <r>
          <rPr>
            <b/>
            <sz val="20"/>
            <rFont val="Myriad Web Pro"/>
            <family val="0"/>
          </rPr>
          <t>B-20.06</t>
        </r>
        <r>
          <rPr>
            <sz val="8"/>
            <rFont val="Tahoma"/>
            <family val="0"/>
          </rPr>
          <t xml:space="preserve">
</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B-18.03</t>
        </r>
        <r>
          <rPr>
            <sz val="8"/>
            <rFont val="Tahoma"/>
            <family val="0"/>
          </rPr>
          <t xml:space="preserve">
</t>
        </r>
      </text>
    </comment>
  </commentList>
</comments>
</file>

<file path=xl/comments4.xml><?xml version="1.0" encoding="utf-8"?>
<comments xmlns="http://schemas.openxmlformats.org/spreadsheetml/2006/main">
  <authors>
    <author>Larry Walther</author>
  </authors>
  <commentList>
    <comment ref="A1" authorId="0">
      <text>
        <r>
          <rPr>
            <b/>
            <sz val="20"/>
            <rFont val="Myriad Web Pro"/>
            <family val="0"/>
          </rPr>
          <t>B-18.03</t>
        </r>
      </text>
    </comment>
  </commentList>
</comments>
</file>

<file path=xl/comments5.xml><?xml version="1.0" encoding="utf-8"?>
<comments xmlns="http://schemas.openxmlformats.org/spreadsheetml/2006/main">
  <authors>
    <author>Larry Walther</author>
  </authors>
  <commentList>
    <comment ref="A1" authorId="0">
      <text>
        <r>
          <rPr>
            <b/>
            <sz val="20"/>
            <rFont val="Myriad Web Pro"/>
            <family val="0"/>
          </rPr>
          <t>B-18.05</t>
        </r>
        <r>
          <rPr>
            <sz val="8"/>
            <rFont val="Tahoma"/>
            <family val="0"/>
          </rPr>
          <t xml:space="preserve">
</t>
        </r>
      </text>
    </comment>
  </commentList>
</comments>
</file>

<file path=xl/comments6.xml><?xml version="1.0" encoding="utf-8"?>
<comments xmlns="http://schemas.openxmlformats.org/spreadsheetml/2006/main">
  <authors>
    <author>Larry Walther</author>
  </authors>
  <commentList>
    <comment ref="A1" authorId="0">
      <text>
        <r>
          <rPr>
            <b/>
            <sz val="20"/>
            <rFont val="Myriad Web Pro"/>
            <family val="0"/>
          </rPr>
          <t>B-18.05</t>
        </r>
      </text>
    </comment>
  </commentList>
</comments>
</file>

<file path=xl/comments7.xml><?xml version="1.0" encoding="utf-8"?>
<comments xmlns="http://schemas.openxmlformats.org/spreadsheetml/2006/main">
  <authors>
    <author>Larry Walther</author>
  </authors>
  <commentList>
    <comment ref="A1" authorId="0">
      <text>
        <r>
          <rPr>
            <b/>
            <sz val="20"/>
            <rFont val="Myriad Web Pro"/>
            <family val="0"/>
          </rPr>
          <t>B-19.04</t>
        </r>
      </text>
    </comment>
  </commentList>
</comments>
</file>

<file path=xl/comments8.xml><?xml version="1.0" encoding="utf-8"?>
<comments xmlns="http://schemas.openxmlformats.org/spreadsheetml/2006/main">
  <authors>
    <author>Larry Walther</author>
  </authors>
  <commentList>
    <comment ref="B1" authorId="0">
      <text>
        <r>
          <rPr>
            <b/>
            <sz val="20"/>
            <rFont val="Arial"/>
            <family val="2"/>
          </rPr>
          <t>B-19.04</t>
        </r>
        <r>
          <rPr>
            <sz val="8"/>
            <rFont val="Tahoma"/>
            <family val="0"/>
          </rPr>
          <t xml:space="preserve">
</t>
        </r>
      </text>
    </comment>
  </commentList>
</comments>
</file>

<file path=xl/comments9.xml><?xml version="1.0" encoding="utf-8"?>
<comments xmlns="http://schemas.openxmlformats.org/spreadsheetml/2006/main">
  <authors>
    <author>Larry Walther</author>
  </authors>
  <commentList>
    <comment ref="A1" authorId="0">
      <text>
        <r>
          <rPr>
            <b/>
            <sz val="20"/>
            <rFont val="Myriad Web Pro"/>
            <family val="0"/>
          </rPr>
          <t>B-19.06</t>
        </r>
        <r>
          <rPr>
            <sz val="8"/>
            <rFont val="Tahoma"/>
            <family val="0"/>
          </rPr>
          <t xml:space="preserve">
</t>
        </r>
      </text>
    </comment>
  </commentList>
</comments>
</file>

<file path=xl/sharedStrings.xml><?xml version="1.0" encoding="utf-8"?>
<sst xmlns="http://schemas.openxmlformats.org/spreadsheetml/2006/main" count="306" uniqueCount="211">
  <si>
    <t>SCHEDULE OF COST OF GOODS MANUFACTURED</t>
  </si>
  <si>
    <t>Direct materials:</t>
  </si>
  <si>
    <t>Raw materials transferred to production</t>
  </si>
  <si>
    <t>Direct labor</t>
  </si>
  <si>
    <t>Factory overhead</t>
  </si>
  <si>
    <t>Indirect materials</t>
  </si>
  <si>
    <t>Indirect labor</t>
  </si>
  <si>
    <t>Factory depreciation</t>
  </si>
  <si>
    <t>Total manufacturing costs</t>
  </si>
  <si>
    <t xml:space="preserve"> </t>
  </si>
  <si>
    <t xml:space="preserve">Ashley Corporation provided the following list of cost data related to its manufacturing operations for the month of September 20X4. </t>
  </si>
  <si>
    <t>Arrange the cost data into a statement of cost of goods manufactured.</t>
  </si>
  <si>
    <t>(a)</t>
  </si>
  <si>
    <t>(b)</t>
  </si>
  <si>
    <t>Beginning raw materials inventory</t>
  </si>
  <si>
    <t>Ending raw materials inventory</t>
  </si>
  <si>
    <t>Direct labor costs</t>
  </si>
  <si>
    <t>Factory utilities and maintenance</t>
  </si>
  <si>
    <t>Other factory related overhead</t>
  </si>
  <si>
    <t>ASHLEY CORPORATION</t>
  </si>
  <si>
    <t>FOR THE MONTH ENDING SEPTEMBER 30, 20X4</t>
  </si>
  <si>
    <t>Ending work in process</t>
  </si>
  <si>
    <t>Raw materials purchased (net)</t>
  </si>
  <si>
    <t>If Ashley's cost of goods sold for the month was $4,000,000, how much was the increase or decrease in finished goods inventory for the month of September?</t>
  </si>
  <si>
    <t xml:space="preserve">Cost of goods manufactured </t>
  </si>
  <si>
    <t>Beginning work in process</t>
  </si>
  <si>
    <t>Mel Cheek is a fishing guide on the Chenega River.  The fish are usually found 20 to 50 miles upriver.  Once the fish are located, Mel slows the boat to trolling speed and fishes for about 6 hours before returning to dock.  Mel has noted that overall fuel costs vary based on "miles upriver" and he is considering changing his guide fee to separately charge customers for estimated fuel costs.  Below is Mel's log for 15 typical days showing "miles upriver to locate fish" and "total fuel cost".</t>
  </si>
  <si>
    <t>Day</t>
  </si>
  <si>
    <t>Miles Upriver</t>
  </si>
  <si>
    <t>Fuel Cost</t>
  </si>
  <si>
    <t>Total</t>
  </si>
  <si>
    <t>Use the high-low method to determine the "fixed fuel cost" associated with the trolling time, and the "variable fuel cost" associated with running up and down the river.</t>
  </si>
  <si>
    <t>If the sole objective of the fuel charge is to approximately recover actual costs incurred each day, would "$2.50 per mile upriver" be a fair formula?  What alternative formula might you suggest?</t>
  </si>
  <si>
    <t>MILES RUN</t>
  </si>
  <si>
    <t>COST</t>
  </si>
  <si>
    <t>HIGH</t>
  </si>
  <si>
    <t>LOW</t>
  </si>
  <si>
    <t>Greg Morrison recently graduated from mortuary school.  He is considering opening his own funeral home.  A funeral home is a high-fixed cost business, as it requires considerable expenditures for facilities, labor, and equipment, no matter how many families are served.  Assume the annual fixed cost of operations is $800,000.  Further assume that the only significant variable cost relates to burial containers like urns and caskets.  An average casket costs $1,200.  Greg's banker has asked a variety of questions in contemplation of providing a loan for this business.</t>
  </si>
  <si>
    <t>If the average family is charged $6,000 for services and a burial container, how many families must be served to clear the break-even point?</t>
  </si>
  <si>
    <t>If the banker believes Greg will only serve 100 families during the first year in business, how much will the business lose during its first year of operation?</t>
  </si>
  <si>
    <t>(c)</t>
  </si>
  <si>
    <t xml:space="preserve">If Greg believes his profits will be at least $100,000 during the first year, how much is he anticipating for total revenue? </t>
  </si>
  <si>
    <t>(d)</t>
  </si>
  <si>
    <t>The banker has suggested that Greg can reduce his fixed costs by $150,000 if he will not buy any vehicles.  Greg can instead rent vehicles as needed.  The variable cost of renting is $700 per family served.  Will this suggestion help Greg reach the break-even point sooner?</t>
  </si>
  <si>
    <t xml:space="preserve">Break-Even Point in Families = </t>
  </si>
  <si>
    <t xml:space="preserve">Sales for a Target Income = 
</t>
  </si>
  <si>
    <t xml:space="preserve">New Break-Even Point in Families = </t>
  </si>
  <si>
    <t>Ekpro Products manufactures containment chambers for environmentally friendly incinerators.  Each chamber is built to customer specifications.  Most of the direct labor time is spent on welding activities.  Following is the job cost sheet for an incinerator manufactured for Benzate Corporation:</t>
  </si>
  <si>
    <t xml:space="preserve">Ekpro </t>
  </si>
  <si>
    <t>Job Cost Sheet</t>
  </si>
  <si>
    <t>Job:</t>
  </si>
  <si>
    <t xml:space="preserve">Benzate </t>
  </si>
  <si>
    <t>Form Reference</t>
  </si>
  <si>
    <t>Direct Labor</t>
  </si>
  <si>
    <t>Direct Material</t>
  </si>
  <si>
    <t>Applied Overhead</t>
  </si>
  <si>
    <t>Hours</t>
  </si>
  <si>
    <t>Rate</t>
  </si>
  <si>
    <t>Qty</t>
  </si>
  <si>
    <t>Cost Per Unit</t>
  </si>
  <si>
    <t>May 8, 20X7</t>
  </si>
  <si>
    <t>Rod Burner</t>
  </si>
  <si>
    <t>DTS.05.08.X7.RB</t>
  </si>
  <si>
    <t>$25</t>
  </si>
  <si>
    <t>Sandy Sharp</t>
  </si>
  <si>
    <t>DTS.05.08.X7.SS</t>
  </si>
  <si>
    <t>$12</t>
  </si>
  <si>
    <t>Steel</t>
  </si>
  <si>
    <t>MR.05.08.X7.RB</t>
  </si>
  <si>
    <t>May 9, 20X7</t>
  </si>
  <si>
    <t>DTS.05.09.X7.SS</t>
  </si>
  <si>
    <t>?</t>
  </si>
  <si>
    <t>Totals</t>
  </si>
  <si>
    <t xml:space="preserve">What types of costs do you imagine would be included in factory overhead?  If overhead is applied based on direct labor hours, what is the application rate?  </t>
  </si>
  <si>
    <t xml:space="preserve">Ekpro is considering installation of a robotic machine that will do all welding operations.  How might this decision impact the total overhead and the application method?    </t>
  </si>
  <si>
    <t xml:space="preserve">How does the applied overhead relate to the actual overhead?  When they are not the same, what happens to the difference?  Why is actual overhead not assigned to each job?    </t>
  </si>
  <si>
    <t xml:space="preserve">Cool Sun produces awnings and screens.  Prepare journal entries to reflect the following transactions.  After you complete the entries, determine the amount to include in raw materials, work in process, and finished goods.
</t>
  </si>
  <si>
    <t>Aug. 4, 20X5</t>
  </si>
  <si>
    <t>Purchased fabric and aluminum to be used in the manufacturing process.  The purchase price was $4,000, on account.</t>
  </si>
  <si>
    <t>Aug. 8, 20X5</t>
  </si>
  <si>
    <t>Transferred 60% of the raw materials purchased on August 4 into production.</t>
  </si>
  <si>
    <t>Incurred direct labor costs of $3,000.  Factory overhead is applied at 40% of the direct labor cost.</t>
  </si>
  <si>
    <t>Aug. 9, 20X5</t>
  </si>
  <si>
    <t>Transferred completed awnings with total assigned costs of $4,400 to finished goods.</t>
  </si>
  <si>
    <t>Aug. 10, 20X5</t>
  </si>
  <si>
    <t>Sold and delivered half of the finished goods (from August 9) to a customer for $4,000 cash.</t>
  </si>
  <si>
    <t>GENERAL JOURNAL  </t>
  </si>
  <si>
    <t>     Page 1</t>
  </si>
  <si>
    <t>Date</t>
  </si>
  <si>
    <t>Accounts</t>
  </si>
  <si>
    <t>Debit</t>
  </si>
  <si>
    <t>Credit</t>
  </si>
  <si>
    <t>8-4-X5</t>
  </si>
  <si>
    <t>To record purchase of raw materials</t>
  </si>
  <si>
    <t>8-8-X5</t>
  </si>
  <si>
    <t>To transfer raw materials to production, record direct labor costs on job, and apply overhead at the predetermined rate</t>
  </si>
  <si>
    <t>8-9-X5</t>
  </si>
  <si>
    <t>To transfer completed units to finished goods inventory</t>
  </si>
  <si>
    <t>8-10-X5</t>
  </si>
  <si>
    <t>To record sale of finished awning for $4,000</t>
  </si>
  <si>
    <t>To transfer finished goods to cost of goods sold</t>
  </si>
  <si>
    <t xml:space="preserve">Information for three different companies follows.  Each company applies factory overhead at the rate of 40% of direct labor cost.  In each scenario, the following entry was made to record the actual overhead costs:
</t>
  </si>
  <si>
    <t>Factory Overhead</t>
  </si>
  <si>
    <t>Salaries Payable</t>
  </si>
  <si>
    <t>Utilities Payable</t>
  </si>
  <si>
    <t>Supplies</t>
  </si>
  <si>
    <t>Accumulated Depreciation</t>
  </si>
  <si>
    <t xml:space="preserve">Prepare a compound journal entry for each company to transfer raw materials to production, record direct labor costs on each job, and apply overhead at the predetermined rate.  If the scenario involves underapplied or overapplied overhead, prepare an additional journal entry to transfer the amount to Cost of Goods Sold.  </t>
  </si>
  <si>
    <t>Company A</t>
  </si>
  <si>
    <t>Raw materials transferred to production totaled $100,000, and direct labor cost was $212,500.</t>
  </si>
  <si>
    <t>Company B</t>
  </si>
  <si>
    <t>Raw materials transferred to production totaled $110,000, and direct labor cost was $200,000.</t>
  </si>
  <si>
    <t>Company C</t>
  </si>
  <si>
    <t>Raw materials transferred to production totaled $90,000, and direct labor cost was $225,000.</t>
  </si>
  <si>
    <t xml:space="preserve">GENERAL JOURNAL     </t>
  </si>
  <si>
    <t>A</t>
  </si>
  <si>
    <t>To record costs and apply overhead at the predetermined rate ($212,500 X 40% = $85,000)</t>
  </si>
  <si>
    <t>B</t>
  </si>
  <si>
    <t>To record costs and apply overhead at the predetermined rate ($200,000 X 40% = $80,000)</t>
  </si>
  <si>
    <t>C</t>
  </si>
  <si>
    <t>To record costs and apply overhead at the predetermined rate ($225,000 X 40% = $90,000)</t>
  </si>
  <si>
    <t>Zeus Corporation produces cultured diamonds via a secretive process that grows the diamonds in a vacuum chamber filled with a carbon gas cloud.  The diamonds are produced in a single continuous process, and Zeus uses the weighted-average process costing method of accounting for production.  
The production process requires constant utilization of facilities and equipment, as well as direct labor by skilled technicians.  As a result, direct labor and factory overhead are both deemed to be introduced uniformly throughout production.</t>
  </si>
  <si>
    <t>Zeus Corporation prepared the following "unit reconciliation" for the month of July:</t>
  </si>
  <si>
    <t>Unit Reconciliation:</t>
  </si>
  <si>
    <t>Quantity
 Schedule</t>
  </si>
  <si>
    <t>Beginning Work in Process</t>
  </si>
  <si>
    <t xml:space="preserve">Started into Production         </t>
  </si>
  <si>
    <t>Total Units into Production</t>
  </si>
  <si>
    <t>Equivalent Units Calculations:</t>
  </si>
  <si>
    <t>Conversion</t>
  </si>
  <si>
    <t>Direct 
Materials</t>
  </si>
  <si>
    <t>Direct
 Labor</t>
  </si>
  <si>
    <t>Factory Overhead</t>
  </si>
  <si>
    <t>To Finished Goods</t>
  </si>
  <si>
    <t>Ending Work in Process</t>
  </si>
  <si>
    <t>Total Units Reconciled</t>
  </si>
  <si>
    <t>Ending WIP Completion Status:
Materials = 60% and Conversion = 50%</t>
  </si>
  <si>
    <t>The above beginning work in process inventory had an assigned cost of $3,000,000, divided between direct materials (30%), direct labor (20%), and factory overhead (50%).</t>
  </si>
  <si>
    <t>Additional costs incurred during July were $9,500,000, divided between direct materials (15%), direct labor (25%), and factory overhead (60%).</t>
  </si>
  <si>
    <t>Prepare a schedule showing the calculation of cost per equivalent unit.</t>
  </si>
  <si>
    <t>Cost Per Equivalent Unit:</t>
  </si>
  <si>
    <t>Total 
Cost</t>
  </si>
  <si>
    <t>Direct 
Labor</t>
  </si>
  <si>
    <t>Factory
Overhead</t>
  </si>
  <si>
    <t>Cost incurred during period</t>
  </si>
  <si>
    <t>Total cost</t>
  </si>
  <si>
    <t xml:space="preserve">Equivalent units </t>
  </si>
  <si>
    <t xml:space="preserve">Costs per equivalent unit </t>
  </si>
  <si>
    <t>Zeus Corporation produces cultured diamonds via a secretive process that grows the diamonds in a vacuum chamber filled with a carbon gas cloud.  The diamonds are produced in a single continuous process, and Zeus uses the weighted-average process costing method of accounting for production.  
Below is the company's calculation of cost per equivalent unit for October.  During October, the company completed and transferred 8,000 diamonds to finished goods.  An additional 4,000 units were still in process at the end of the month.  The ending work in process was 60% complete with respect to direct materials and 40% complete with respect to both elements of conversion cost.</t>
  </si>
  <si>
    <t>Prepare a schedule showing the allocation of total cost between finished goods and ending work in process.</t>
  </si>
  <si>
    <t>Factory 
Overhead</t>
  </si>
  <si>
    <t>÷        10,400</t>
  </si>
  <si>
    <t>÷        9,600</t>
  </si>
  <si>
    <t xml:space="preserve">$1,059.38
</t>
  </si>
  <si>
    <t>Cost Allocation:</t>
  </si>
  <si>
    <t>Equivalent Units:</t>
  </si>
  <si>
    <t>Direct
 Materials</t>
  </si>
  <si>
    <t>Transferred to Finished Goods</t>
  </si>
  <si>
    <t xml:space="preserve">     Total Ending Work in Process</t>
  </si>
  <si>
    <t>Total Cost Allocation</t>
  </si>
  <si>
    <t>Howorth Dental Products is a London-based producer of a patented anti-microbial dental floss.  All raw material is introduced at the beginning of the production process, but considerable processing time is needed to create the anti-microbial qualities of the specially designed floss.  Howorth measures output in meters of floss and applies the weighted-average process costing method.  The following information is available for a recent period:</t>
  </si>
  <si>
    <t>Beginning work in process inventory:</t>
  </si>
  <si>
    <t>140,000 meters at a cost of £46,200 for direct materials, £24,900 for direct labor, and £24,900 for factory overhead.  The conversion process was 55% complete.</t>
  </si>
  <si>
    <t>Units started into production:</t>
  </si>
  <si>
    <t>260,000 meters</t>
  </si>
  <si>
    <t>Units completed and transferred to finished goods:</t>
  </si>
  <si>
    <t>380,000 meters</t>
  </si>
  <si>
    <t>Ending work in process inventory:</t>
  </si>
  <si>
    <t>20,000 meters, 30% complete</t>
  </si>
  <si>
    <t>Additional costs incurred during the period:</t>
  </si>
  <si>
    <t>Direct materials, £85,400
Direct labor, £98,200
Factory overhead, £98,600</t>
  </si>
  <si>
    <t>Prepare a cost of production report for Howorth.</t>
  </si>
  <si>
    <t>Howorth Dental</t>
  </si>
  <si>
    <t>Cost of Production Report</t>
  </si>
  <si>
    <t>Weighted-average method</t>
  </si>
  <si>
    <t>Unit Reconciliation:</t>
  </si>
  <si>
    <t>Quantity</t>
  </si>
  <si>
    <t>Equivalent Units Calculations:</t>
  </si>
  <si>
    <t>Conversion</t>
  </si>
  <si>
    <t>Direct 
Materials</t>
  </si>
  <si>
    <t>Direct 
Labor</t>
  </si>
  <si>
    <t>Factory 
Overhead</t>
  </si>
  <si>
    <t>Transferred to Finished Goods</t>
  </si>
  <si>
    <t>Ending WIP Completion Status:
Materials = 100% and Conversion = 30%</t>
  </si>
  <si>
    <t>Cost Per Equivalent Unit:</t>
  </si>
  <si>
    <t>Total Cost</t>
  </si>
  <si>
    <t>Costs Incurred During Period</t>
  </si>
  <si>
    <t>Equivalent Units (from above)</t>
  </si>
  <si>
    <t>Cost Allocation:</t>
  </si>
  <si>
    <t>EQUIVALENT UNITS (from above):</t>
  </si>
  <si>
    <t>CONVERSION</t>
  </si>
  <si>
    <t>Total 
Cost</t>
  </si>
  <si>
    <t xml:space="preserve">     (           units @            each)</t>
  </si>
  <si>
    <r>
      <t xml:space="preserve">          Incurred (Material @ </t>
    </r>
    <r>
      <rPr>
        <b/>
        <sz val="10"/>
        <rFont val="Myriad Web Pro"/>
        <family val="0"/>
      </rPr>
      <t xml:space="preserve">           </t>
    </r>
    <r>
      <rPr>
        <sz val="10"/>
        <rFont val="Myriad Web Pro"/>
        <family val="0"/>
      </rPr>
      <t>)</t>
    </r>
  </si>
  <si>
    <r>
      <t xml:space="preserve">          Incurred (Conver. @</t>
    </r>
    <r>
      <rPr>
        <b/>
        <sz val="10"/>
        <rFont val="Myriad Web Pro"/>
        <family val="0"/>
      </rPr>
      <t xml:space="preserve">            </t>
    </r>
    <r>
      <rPr>
        <sz val="10"/>
        <rFont val="Myriad Web Pro"/>
        <family val="0"/>
      </rPr>
      <t>)</t>
    </r>
  </si>
  <si>
    <t xml:space="preserve">Vasquez Systems produces high-quality table tops.  Each table top is produced from a single large tree in a three-step process consisting of milling, sanding, and cutting.  All raw material is introduced at the start of the milling process.  The company uses a process costing system for all costs incurred throughout the production cycle.  The following data were extracted from each department's cost of production report prepared for April:
</t>
  </si>
  <si>
    <t>Milling Dept.</t>
  </si>
  <si>
    <t>The beginning balance of work in process was $275,000.  During April, additional costs of $690,000 were incurred.  The additional costs were attributable to direct materials (70%), direct labor (20%), and factory overhead (10%).  The ending balance of work in process was $160,000.</t>
  </si>
  <si>
    <t>Sanding Dept.</t>
  </si>
  <si>
    <t>The beginning balance of work in process was $175,000.  During April, additional costs of $400,000 were incurred.  The additional costs were attributable to direct labor (70%) and factory overhead (30%).  The ending balance of work in process was $290,000.</t>
  </si>
  <si>
    <t>Cutting Dept.</t>
  </si>
  <si>
    <t>The beginning balance of work in process was $365,000.  During April, additional costs of $150,000 were incurred.  The additional costs were attributable to direct labor (60%) and factory overhead (40%).  The ending balance of work in process was $210,000.</t>
  </si>
  <si>
    <t>Prepare summary journal entries to reflect costs incurred by each department during April, as well as the transfer of costs between departments and into finished goods.</t>
  </si>
  <si>
    <t xml:space="preserve">GENERAL JOURNAL   </t>
  </si>
  <si>
    <t>April</t>
  </si>
  <si>
    <t xml:space="preserve">To record material, labor, and overhead for Milling </t>
  </si>
  <si>
    <t>To transfer completed units from Milling to Sanding</t>
  </si>
  <si>
    <t>To record labor and overhead for  Sanding</t>
  </si>
  <si>
    <t xml:space="preserve">To transfer completed units from Sanding to Cutting  </t>
  </si>
  <si>
    <t>To record labor and overhead for Cutting</t>
  </si>
  <si>
    <t xml:space="preserve">To transfer completed units to finished goods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</si>
</sst>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409]h:mm:ss\ AM/PM"/>
    <numFmt numFmtId="183" formatCode="m/d/yyyy;@"/>
    <numFmt numFmtId="184" formatCode="mmm\-yyyy"/>
    <numFmt numFmtId="185" formatCode="[$-409]d\-mmm;@"/>
    <numFmt numFmtId="186" formatCode="&quot;$&quot;#,##0"/>
    <numFmt numFmtId="187" formatCode="&quot;$&quot;#,##0.000_);[Red]\(&quot;$&quot;#,##0.000\)"/>
    <numFmt numFmtId="188" formatCode="&quot;$&quot;#,##0.00"/>
    <numFmt numFmtId="189" formatCode="_-[$£-809]* #,##0_-;\-[$£-809]* #,##0_-;_-[$£-809]* &quot;-&quot;_-;_-@_-"/>
    <numFmt numFmtId="190" formatCode="[$£-809]#,##0.0000;[Red]\-[$£-809]#,##0.0000"/>
  </numFmts>
  <fonts count="44">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10"/>
      <name val="Myriad Web Pro"/>
      <family val="0"/>
    </font>
    <font>
      <u val="singleAccounting"/>
      <sz val="10"/>
      <name val="Myriad Web Pro"/>
      <family val="0"/>
    </font>
    <font>
      <u val="doubleAccounting"/>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u val="single"/>
      <sz val="10"/>
      <color indexed="9"/>
      <name val="Myriad Web Pro"/>
      <family val="0"/>
    </font>
    <font>
      <u val="single"/>
      <sz val="10"/>
      <name val="Myriad Web Pro"/>
      <family val="0"/>
    </font>
    <font>
      <sz val="8"/>
      <name val="Tahoma"/>
      <family val="0"/>
    </font>
    <font>
      <sz val="10"/>
      <color indexed="9"/>
      <name val="Myriad Web Pro"/>
      <family val="0"/>
    </font>
    <font>
      <i/>
      <sz val="11"/>
      <color indexed="9"/>
      <name val="Myriad Web Pro"/>
      <family val="0"/>
    </font>
    <font>
      <b/>
      <sz val="10"/>
      <name val="Myriad Web Pro"/>
      <family val="0"/>
    </font>
    <font>
      <b/>
      <sz val="20"/>
      <name val="Arial"/>
      <family val="2"/>
    </font>
    <font>
      <u val="double"/>
      <sz val="10"/>
      <name val="Myriad Web Pro"/>
      <family val="0"/>
    </font>
    <font>
      <b/>
      <u val="single"/>
      <sz val="10"/>
      <name val="Myriad Web Pro"/>
      <family val="0"/>
    </font>
    <font>
      <sz val="10"/>
      <color indexed="45"/>
      <name val="Myriad Web Pro"/>
      <family val="0"/>
    </font>
    <font>
      <b/>
      <sz val="10"/>
      <color indexed="12"/>
      <name val="Arial"/>
      <family val="0"/>
    </font>
    <font>
      <b/>
      <sz val="10"/>
      <color indexed="8"/>
      <name val="Arial"/>
      <family val="0"/>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6"/>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color indexed="9"/>
      </left>
      <right style="thin">
        <color indexed="9"/>
      </right>
      <top style="thin">
        <color indexed="23"/>
      </top>
      <bottom>
        <color indexed="63"/>
      </bottom>
    </border>
    <border>
      <left>
        <color indexed="63"/>
      </left>
      <right>
        <color indexed="63"/>
      </right>
      <top style="thin"/>
      <bottom style="thin">
        <color indexed="9"/>
      </bottom>
    </border>
    <border>
      <left style="thin">
        <color indexed="9"/>
      </left>
      <right style="thin">
        <color indexed="9"/>
      </right>
      <top style="thin"/>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n"/>
      <bottom style="thin"/>
    </border>
    <border>
      <left style="thin">
        <color indexed="9"/>
      </left>
      <right style="thin">
        <color indexed="9"/>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5" fillId="5" borderId="0" applyNumberFormat="0" applyBorder="0" applyAlignment="0">
      <protection/>
    </xf>
    <xf numFmtId="0" fontId="5" fillId="20" borderId="0">
      <alignment/>
      <protection/>
    </xf>
    <xf numFmtId="0" fontId="11" fillId="20" borderId="0">
      <alignment horizontal="center" vertical="center"/>
      <protection/>
    </xf>
    <xf numFmtId="0" fontId="12" fillId="21" borderId="1" applyNumberFormat="0" applyAlignment="0" applyProtection="0"/>
    <xf numFmtId="0" fontId="1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3" fontId="5" fillId="23" borderId="3">
      <alignment horizontal="right" vertical="center" wrapText="1"/>
      <protection/>
    </xf>
    <xf numFmtId="0" fontId="15"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5" fillId="23" borderId="0">
      <alignment horizontal="center" vertical="center" wrapText="1"/>
      <protection/>
    </xf>
    <xf numFmtId="0" fontId="17" fillId="23" borderId="6">
      <alignment horizontal="justify" vertical="center" wrapText="1"/>
      <protection/>
    </xf>
    <xf numFmtId="0" fontId="4" fillId="3" borderId="0" applyFont="0" applyAlignment="0">
      <protection/>
    </xf>
    <xf numFmtId="0" fontId="11"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79" fontId="23" fillId="11" borderId="10" applyNumberFormat="0" applyFont="0" applyFill="0" applyAlignment="0">
      <protection/>
    </xf>
    <xf numFmtId="179" fontId="5" fillId="0" borderId="10" applyNumberFormat="0" applyFont="0" applyFill="0" applyAlignment="0">
      <protection/>
    </xf>
    <xf numFmtId="179" fontId="5" fillId="15" borderId="11" applyNumberFormat="0" applyBorder="0" applyAlignment="0">
      <protection/>
    </xf>
    <xf numFmtId="0" fontId="11" fillId="7" borderId="12" applyAlignment="0">
      <protection/>
    </xf>
    <xf numFmtId="0" fontId="0" fillId="7" borderId="0">
      <alignment vertical="center"/>
      <protection/>
    </xf>
    <xf numFmtId="179" fontId="5"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5" fillId="23" borderId="0" applyFill="0">
      <alignment horizontal="justify" vertical="top" wrapText="1"/>
      <protection/>
    </xf>
    <xf numFmtId="0" fontId="15" fillId="0" borderId="0">
      <alignment horizontal="justify" vertical="top" wrapText="1"/>
      <protection/>
    </xf>
    <xf numFmtId="0" fontId="23"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5" fillId="26" borderId="0" applyNumberFormat="0" applyAlignment="0">
      <protection/>
    </xf>
    <xf numFmtId="0" fontId="11" fillId="8" borderId="0" applyNumberFormat="0" applyAlignment="0">
      <protection/>
    </xf>
    <xf numFmtId="0" fontId="29" fillId="0" borderId="0" applyNumberFormat="0" applyFill="0" applyBorder="0" applyAlignment="0" applyProtection="0"/>
  </cellStyleXfs>
  <cellXfs count="341">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xf>
    <xf numFmtId="0" fontId="5" fillId="0" borderId="0" xfId="0" applyFont="1" applyAlignment="1">
      <alignment vertical="top" wrapText="1"/>
    </xf>
    <xf numFmtId="0" fontId="5" fillId="0" borderId="0" xfId="0" applyFont="1" applyAlignment="1">
      <alignment horizontal="left" vertical="center" wrapText="1"/>
    </xf>
    <xf numFmtId="0" fontId="5" fillId="0" borderId="0" xfId="0" applyFont="1" applyAlignment="1">
      <alignment vertical="top"/>
    </xf>
    <xf numFmtId="0" fontId="5" fillId="7" borderId="0" xfId="0" applyFont="1" applyFill="1" applyAlignment="1">
      <alignment horizontal="left" vertical="center" wrapText="1" indent="2"/>
    </xf>
    <xf numFmtId="42" fontId="5" fillId="7" borderId="0" xfId="0" applyNumberFormat="1" applyFont="1" applyFill="1" applyAlignment="1">
      <alignment horizontal="left" vertical="center" wrapText="1" indent="2"/>
    </xf>
    <xf numFmtId="0" fontId="5" fillId="7" borderId="0" xfId="0" applyFont="1" applyFill="1" applyAlignment="1">
      <alignment vertical="center"/>
    </xf>
    <xf numFmtId="41" fontId="5" fillId="7" borderId="0" xfId="0" applyNumberFormat="1" applyFont="1" applyFill="1" applyAlignment="1">
      <alignment horizontal="left" vertical="center" wrapText="1" indent="2"/>
    </xf>
    <xf numFmtId="0" fontId="5" fillId="11" borderId="0" xfId="0" applyFont="1" applyFill="1" applyAlignment="1">
      <alignment horizontal="left" vertical="center" wrapText="1" indent="2"/>
    </xf>
    <xf numFmtId="41" fontId="5" fillId="11" borderId="0" xfId="0" applyNumberFormat="1" applyFont="1" applyFill="1" applyAlignment="1">
      <alignment horizontal="left" vertical="center" wrapText="1" indent="2"/>
    </xf>
    <xf numFmtId="0" fontId="5" fillId="11" borderId="0" xfId="0" applyFont="1" applyFill="1" applyAlignment="1">
      <alignment vertical="center"/>
    </xf>
    <xf numFmtId="0" fontId="11" fillId="11" borderId="0" xfId="0" applyFont="1" applyFill="1" applyAlignment="1">
      <alignment vertical="center"/>
    </xf>
    <xf numFmtId="41" fontId="5" fillId="11" borderId="0" xfId="0" applyNumberFormat="1" applyFont="1" applyFill="1" applyAlignment="1">
      <alignment vertical="center"/>
    </xf>
    <xf numFmtId="0" fontId="5" fillId="0" borderId="0" xfId="0" applyFont="1" applyFill="1" applyAlignment="1">
      <alignment horizontal="left" vertical="center" indent="1"/>
    </xf>
    <xf numFmtId="0" fontId="5" fillId="0" borderId="0" xfId="0" applyFont="1" applyFill="1" applyAlignment="1">
      <alignment horizontal="right" vertical="center" wrapText="1"/>
    </xf>
    <xf numFmtId="0" fontId="5" fillId="0" borderId="0" xfId="0" applyFont="1" applyFill="1" applyAlignment="1">
      <alignment horizontal="left" vertical="center" indent="2"/>
    </xf>
    <xf numFmtId="42" fontId="5" fillId="0" borderId="0" xfId="0" applyNumberFormat="1" applyFont="1" applyFill="1" applyAlignment="1">
      <alignment vertical="center"/>
    </xf>
    <xf numFmtId="41" fontId="6" fillId="0" borderId="0" xfId="0" applyNumberFormat="1" applyFont="1" applyFill="1" applyAlignment="1">
      <alignment vertical="center"/>
    </xf>
    <xf numFmtId="41" fontId="5" fillId="0" borderId="0" xfId="0" applyNumberFormat="1" applyFont="1" applyFill="1" applyAlignment="1">
      <alignment vertical="center"/>
    </xf>
    <xf numFmtId="42" fontId="7" fillId="0" borderId="0" xfId="0" applyNumberFormat="1" applyFont="1" applyFill="1" applyAlignment="1">
      <alignment vertical="center"/>
    </xf>
    <xf numFmtId="0" fontId="5" fillId="0" borderId="0" xfId="77" applyFill="1">
      <alignment horizontal="justify" vertical="top" wrapText="1"/>
      <protection/>
    </xf>
    <xf numFmtId="0" fontId="5" fillId="0" borderId="0" xfId="0" applyFont="1" applyAlignment="1">
      <alignment horizontal="left" vertical="top" wrapText="1"/>
    </xf>
    <xf numFmtId="0" fontId="31" fillId="3" borderId="0" xfId="0" applyFont="1" applyFill="1" applyAlignment="1">
      <alignment horizontal="center" vertical="center" wrapText="1"/>
    </xf>
    <xf numFmtId="0" fontId="11" fillId="3" borderId="0" xfId="0" applyFont="1" applyFill="1" applyAlignment="1">
      <alignment horizontal="center" vertical="center" wrapText="1"/>
    </xf>
    <xf numFmtId="0" fontId="5" fillId="23" borderId="0" xfId="0" applyFont="1" applyFill="1" applyAlignment="1">
      <alignment horizontal="center" vertical="top" wrapText="1"/>
    </xf>
    <xf numFmtId="5" fontId="5" fillId="23" borderId="0" xfId="0" applyNumberFormat="1" applyFont="1" applyFill="1" applyAlignment="1">
      <alignment horizontal="center" vertical="top" wrapText="1"/>
    </xf>
    <xf numFmtId="0" fontId="5" fillId="23" borderId="0" xfId="0" applyFont="1" applyFill="1" applyAlignment="1">
      <alignment horizontal="left" vertical="top" wrapText="1"/>
    </xf>
    <xf numFmtId="37" fontId="5" fillId="23" borderId="0" xfId="0" applyNumberFormat="1" applyFont="1" applyFill="1" applyAlignment="1">
      <alignment horizontal="center" vertical="top" wrapText="1"/>
    </xf>
    <xf numFmtId="0" fontId="5" fillId="23" borderId="18" xfId="0" applyFont="1" applyFill="1" applyBorder="1" applyAlignment="1">
      <alignment horizontal="center" vertical="top" wrapText="1"/>
    </xf>
    <xf numFmtId="0" fontId="32" fillId="23" borderId="0" xfId="0" applyFont="1" applyFill="1" applyAlignment="1">
      <alignment horizontal="center" vertical="top" wrapText="1"/>
    </xf>
    <xf numFmtId="37" fontId="5" fillId="23" borderId="18" xfId="0" applyNumberFormat="1" applyFont="1" applyFill="1" applyBorder="1" applyAlignment="1">
      <alignment horizontal="center" vertical="top" wrapText="1"/>
    </xf>
    <xf numFmtId="0" fontId="5" fillId="23" borderId="0" xfId="0" applyFont="1" applyFill="1" applyAlignment="1">
      <alignment horizontal="center" vertical="center" wrapText="1"/>
    </xf>
    <xf numFmtId="0" fontId="5" fillId="23" borderId="19" xfId="0" applyFont="1" applyFill="1" applyBorder="1" applyAlignment="1">
      <alignment horizontal="center" vertical="center" wrapText="1"/>
    </xf>
    <xf numFmtId="0" fontId="7" fillId="23" borderId="0" xfId="0" applyFont="1" applyFill="1" applyAlignment="1">
      <alignment horizontal="center" vertical="center" wrapText="1"/>
    </xf>
    <xf numFmtId="186" fontId="5" fillId="23" borderId="19" xfId="0" applyNumberFormat="1" applyFont="1" applyFill="1" applyBorder="1" applyAlignment="1">
      <alignment horizontal="center" vertical="center" wrapText="1"/>
    </xf>
    <xf numFmtId="7" fontId="5" fillId="23" borderId="0" xfId="0" applyNumberFormat="1" applyFont="1" applyFill="1" applyAlignment="1">
      <alignment horizontal="left" vertical="center" wrapText="1"/>
    </xf>
    <xf numFmtId="0" fontId="7" fillId="23" borderId="0" xfId="0" applyFont="1" applyFill="1" applyBorder="1" applyAlignment="1">
      <alignment horizontal="center" vertical="center" wrapText="1"/>
    </xf>
    <xf numFmtId="186" fontId="7" fillId="23" borderId="0"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186" fontId="7" fillId="3" borderId="0" xfId="0" applyNumberFormat="1" applyFont="1" applyFill="1" applyAlignment="1">
      <alignment horizontal="center" vertical="center" wrapText="1"/>
    </xf>
    <xf numFmtId="7" fontId="5" fillId="3" borderId="0" xfId="0" applyNumberFormat="1" applyFont="1" applyFill="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186" fontId="7" fillId="0" borderId="0" xfId="0" applyNumberFormat="1" applyFont="1" applyAlignment="1">
      <alignment horizontal="center" vertical="center" wrapText="1"/>
    </xf>
    <xf numFmtId="7" fontId="5" fillId="0" borderId="0" xfId="0" applyNumberFormat="1" applyFont="1" applyAlignment="1">
      <alignment horizontal="left" vertical="center" wrapText="1"/>
    </xf>
    <xf numFmtId="0" fontId="5" fillId="0" borderId="0" xfId="0" applyFont="1" applyFill="1" applyAlignment="1">
      <alignment vertical="center" wrapText="1"/>
    </xf>
    <xf numFmtId="0" fontId="5" fillId="0" borderId="18" xfId="0" applyFont="1" applyFill="1" applyBorder="1" applyAlignment="1">
      <alignment horizontal="center" vertical="center" wrapText="1"/>
    </xf>
    <xf numFmtId="0" fontId="5" fillId="0" borderId="0" xfId="0" applyFont="1" applyFill="1" applyAlignment="1">
      <alignment horizontal="center" vertical="center" wrapText="1"/>
    </xf>
    <xf numFmtId="37" fontId="5" fillId="0" borderId="0" xfId="0" applyNumberFormat="1" applyFont="1" applyFill="1" applyAlignment="1">
      <alignment horizontal="center" vertical="center" wrapText="1"/>
    </xf>
    <xf numFmtId="44" fontId="5" fillId="0" borderId="0" xfId="0" applyNumberFormat="1" applyFont="1" applyFill="1" applyAlignment="1">
      <alignment vertical="center"/>
    </xf>
    <xf numFmtId="37" fontId="6" fillId="0" borderId="0" xfId="0" applyNumberFormat="1" applyFont="1" applyFill="1" applyAlignment="1">
      <alignment horizontal="center" vertical="center" wrapText="1"/>
    </xf>
    <xf numFmtId="0" fontId="32" fillId="0" borderId="0" xfId="0" applyFont="1" applyFill="1" applyAlignment="1">
      <alignment horizontal="center" vertical="center" wrapText="1"/>
    </xf>
    <xf numFmtId="43" fontId="6" fillId="0" borderId="0" xfId="0" applyNumberFormat="1" applyFont="1" applyFill="1" applyAlignment="1">
      <alignment vertical="center"/>
    </xf>
    <xf numFmtId="37" fontId="7" fillId="0" borderId="0" xfId="0" applyNumberFormat="1" applyFont="1" applyFill="1" applyAlignment="1">
      <alignment horizontal="center" vertical="center" wrapText="1"/>
    </xf>
    <xf numFmtId="44" fontId="7" fillId="0" borderId="0" xfId="0" applyNumberFormat="1" applyFont="1" applyFill="1" applyAlignment="1">
      <alignment vertical="center"/>
    </xf>
    <xf numFmtId="188" fontId="5" fillId="0" borderId="0" xfId="0" applyNumberFormat="1" applyFont="1" applyFill="1" applyAlignment="1">
      <alignment horizontal="center" vertical="center" wrapText="1"/>
    </xf>
    <xf numFmtId="188" fontId="32" fillId="0" borderId="0" xfId="0" applyNumberFormat="1" applyFont="1" applyFill="1" applyAlignment="1">
      <alignment horizontal="center" vertical="center" wrapText="1"/>
    </xf>
    <xf numFmtId="0" fontId="5" fillId="0" borderId="0" xfId="0" applyFont="1" applyFill="1" applyAlignment="1">
      <alignment/>
    </xf>
    <xf numFmtId="42" fontId="7" fillId="0" borderId="0" xfId="0" applyNumberFormat="1" applyFont="1" applyAlignment="1">
      <alignment/>
    </xf>
    <xf numFmtId="0" fontId="5" fillId="0" borderId="0" xfId="0" applyFont="1" applyFill="1" applyAlignment="1">
      <alignment vertical="top" wrapText="1"/>
    </xf>
    <xf numFmtId="44" fontId="7" fillId="0" borderId="0" xfId="0" applyNumberFormat="1" applyFont="1" applyFill="1" applyAlignment="1">
      <alignment/>
    </xf>
    <xf numFmtId="0" fontId="5" fillId="0" borderId="0" xfId="0" applyFont="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xf>
    <xf numFmtId="0" fontId="34" fillId="3" borderId="0" xfId="0" applyFont="1" applyFill="1" applyBorder="1" applyAlignment="1">
      <alignment horizontal="left"/>
    </xf>
    <xf numFmtId="0" fontId="34" fillId="3" borderId="0" xfId="0" applyFont="1" applyFill="1" applyBorder="1" applyAlignment="1">
      <alignment/>
    </xf>
    <xf numFmtId="0" fontId="34" fillId="3" borderId="0" xfId="0" applyFont="1" applyFill="1" applyBorder="1" applyAlignment="1">
      <alignment horizontal="right"/>
    </xf>
    <xf numFmtId="0" fontId="5" fillId="0" borderId="0" xfId="0" applyFont="1" applyFill="1" applyBorder="1" applyAlignment="1">
      <alignment/>
    </xf>
    <xf numFmtId="0" fontId="5" fillId="23" borderId="0" xfId="0" applyFont="1" applyFill="1" applyBorder="1" applyAlignment="1">
      <alignment vertical="center"/>
    </xf>
    <xf numFmtId="0" fontId="36" fillId="27" borderId="20" xfId="0" applyFont="1" applyFill="1" applyBorder="1" applyAlignment="1">
      <alignment horizontal="center" vertical="center"/>
    </xf>
    <xf numFmtId="0" fontId="36" fillId="27" borderId="20" xfId="0" applyFont="1" applyFill="1" applyBorder="1" applyAlignment="1">
      <alignment horizontal="center" vertical="center" wrapText="1"/>
    </xf>
    <xf numFmtId="0" fontId="36" fillId="17" borderId="20" xfId="0" applyFont="1" applyFill="1" applyBorder="1" applyAlignment="1">
      <alignment horizontal="center" vertical="center" wrapText="1"/>
    </xf>
    <xf numFmtId="0" fontId="5" fillId="0" borderId="21" xfId="0" applyFont="1" applyFill="1" applyBorder="1" applyAlignment="1">
      <alignment horizontal="left" vertical="center"/>
    </xf>
    <xf numFmtId="49" fontId="5" fillId="27" borderId="22" xfId="0" applyNumberFormat="1" applyFont="1" applyFill="1" applyBorder="1" applyAlignment="1">
      <alignment horizontal="center" vertical="center" wrapText="1"/>
    </xf>
    <xf numFmtId="2" fontId="5" fillId="27" borderId="22" xfId="0" applyNumberFormat="1" applyFont="1" applyFill="1" applyBorder="1" applyAlignment="1">
      <alignment horizontal="center" vertical="center"/>
    </xf>
    <xf numFmtId="2" fontId="5" fillId="17" borderId="22" xfId="0" applyNumberFormat="1" applyFont="1" applyFill="1" applyBorder="1" applyAlignment="1">
      <alignment horizontal="center" vertical="center"/>
    </xf>
    <xf numFmtId="2" fontId="5" fillId="23" borderId="21" xfId="0" applyNumberFormat="1" applyFont="1" applyFill="1" applyBorder="1" applyAlignment="1">
      <alignment horizontal="center" vertical="center"/>
    </xf>
    <xf numFmtId="20" fontId="36" fillId="23" borderId="23" xfId="0" applyNumberFormat="1" applyFont="1" applyFill="1" applyBorder="1" applyAlignment="1">
      <alignment horizontal="left" vertical="center"/>
    </xf>
    <xf numFmtId="0" fontId="5" fillId="23" borderId="24" xfId="0" applyFont="1" applyFill="1" applyBorder="1" applyAlignment="1">
      <alignment horizontal="left" vertical="center"/>
    </xf>
    <xf numFmtId="0" fontId="5" fillId="0" borderId="24" xfId="0" applyFont="1" applyFill="1" applyBorder="1" applyAlignment="1">
      <alignment horizontal="center" vertical="center"/>
    </xf>
    <xf numFmtId="1" fontId="5" fillId="27" borderId="24" xfId="0" applyNumberFormat="1" applyFont="1" applyFill="1" applyBorder="1" applyAlignment="1">
      <alignment horizontal="center" vertical="center" wrapText="1"/>
    </xf>
    <xf numFmtId="49" fontId="5" fillId="27" borderId="24" xfId="0" applyNumberFormat="1" applyFont="1" applyFill="1" applyBorder="1" applyAlignment="1">
      <alignment horizontal="center" vertical="center" wrapText="1"/>
    </xf>
    <xf numFmtId="42" fontId="5" fillId="27" borderId="24" xfId="0" applyNumberFormat="1" applyFont="1" applyFill="1" applyBorder="1" applyAlignment="1">
      <alignment horizontal="center" vertical="center"/>
    </xf>
    <xf numFmtId="2" fontId="5" fillId="17" borderId="24" xfId="0" applyNumberFormat="1" applyFont="1" applyFill="1" applyBorder="1" applyAlignment="1">
      <alignment horizontal="center" vertical="center"/>
    </xf>
    <xf numFmtId="2" fontId="5" fillId="27" borderId="24" xfId="0" applyNumberFormat="1" applyFont="1" applyFill="1" applyBorder="1" applyAlignment="1">
      <alignment horizontal="center" vertical="center"/>
    </xf>
    <xf numFmtId="42" fontId="5" fillId="23" borderId="25" xfId="0" applyNumberFormat="1" applyFont="1" applyFill="1" applyBorder="1" applyAlignment="1">
      <alignment horizontal="center" vertical="center"/>
    </xf>
    <xf numFmtId="20" fontId="36" fillId="23" borderId="26" xfId="0" applyNumberFormat="1" applyFont="1" applyFill="1" applyBorder="1" applyAlignment="1">
      <alignment horizontal="left" vertical="center"/>
    </xf>
    <xf numFmtId="0" fontId="5" fillId="23" borderId="23" xfId="0" applyFont="1" applyFill="1" applyBorder="1" applyAlignment="1">
      <alignment horizontal="left" vertical="center"/>
    </xf>
    <xf numFmtId="188" fontId="5" fillId="27" borderId="24" xfId="0" applyNumberFormat="1" applyFont="1" applyFill="1" applyBorder="1" applyAlignment="1">
      <alignment horizontal="center" vertical="center"/>
    </xf>
    <xf numFmtId="1" fontId="5" fillId="17" borderId="24" xfId="0" applyNumberFormat="1" applyFont="1" applyFill="1" applyBorder="1" applyAlignment="1">
      <alignment horizontal="center" vertical="center"/>
    </xf>
    <xf numFmtId="42" fontId="5" fillId="17" borderId="24" xfId="0" applyNumberFormat="1" applyFont="1" applyFill="1" applyBorder="1" applyAlignment="1">
      <alignment horizontal="center" vertical="center"/>
    </xf>
    <xf numFmtId="0" fontId="5" fillId="0" borderId="0" xfId="0" applyFont="1" applyFill="1" applyBorder="1" applyAlignment="1">
      <alignment horizontal="left" vertical="center"/>
    </xf>
    <xf numFmtId="1" fontId="5" fillId="27" borderId="27" xfId="0" applyNumberFormat="1" applyFont="1" applyFill="1" applyBorder="1" applyAlignment="1">
      <alignment horizontal="center" vertical="center" wrapText="1"/>
    </xf>
    <xf numFmtId="49" fontId="5" fillId="27" borderId="27" xfId="0" applyNumberFormat="1" applyFont="1" applyFill="1" applyBorder="1" applyAlignment="1">
      <alignment horizontal="center" vertical="center" wrapText="1"/>
    </xf>
    <xf numFmtId="2" fontId="5" fillId="27" borderId="27" xfId="0" applyNumberFormat="1" applyFont="1" applyFill="1" applyBorder="1" applyAlignment="1">
      <alignment horizontal="center" vertical="center" wrapText="1"/>
    </xf>
    <xf numFmtId="2" fontId="5" fillId="17" borderId="27" xfId="0" applyNumberFormat="1" applyFont="1" applyFill="1" applyBorder="1" applyAlignment="1">
      <alignment horizontal="center" vertical="center"/>
    </xf>
    <xf numFmtId="42" fontId="5" fillId="27" borderId="27" xfId="0" applyNumberFormat="1" applyFont="1" applyFill="1" applyBorder="1" applyAlignment="1">
      <alignment horizontal="center" vertical="center"/>
    </xf>
    <xf numFmtId="42" fontId="5" fillId="23" borderId="0" xfId="0" applyNumberFormat="1" applyFont="1" applyFill="1" applyBorder="1" applyAlignment="1">
      <alignment horizontal="center" vertical="center"/>
    </xf>
    <xf numFmtId="0" fontId="34" fillId="3" borderId="0" xfId="0" applyFont="1" applyFill="1" applyBorder="1" applyAlignment="1">
      <alignment horizontal="center"/>
    </xf>
    <xf numFmtId="1" fontId="34" fillId="3" borderId="28" xfId="0" applyNumberFormat="1" applyFont="1" applyFill="1" applyBorder="1" applyAlignment="1">
      <alignment horizontal="center" vertical="center"/>
    </xf>
    <xf numFmtId="0" fontId="34" fillId="3" borderId="28" xfId="0" applyFont="1" applyFill="1" applyBorder="1" applyAlignment="1">
      <alignment/>
    </xf>
    <xf numFmtId="42" fontId="34" fillId="3" borderId="28" xfId="0" applyNumberFormat="1" applyFont="1" applyFill="1" applyBorder="1" applyAlignment="1">
      <alignment horizontal="center" vertical="center"/>
    </xf>
    <xf numFmtId="42" fontId="34" fillId="3" borderId="0" xfId="0" applyNumberFormat="1" applyFont="1" applyFill="1" applyBorder="1" applyAlignment="1">
      <alignment horizontal="center" vertical="center"/>
    </xf>
    <xf numFmtId="42" fontId="5" fillId="0" borderId="0" xfId="0" applyNumberFormat="1" applyFont="1" applyFill="1" applyBorder="1" applyAlignment="1">
      <alignment horizontal="center" vertical="center"/>
    </xf>
    <xf numFmtId="0" fontId="5" fillId="0" borderId="0" xfId="0" applyFont="1" applyAlignment="1">
      <alignment horizontal="justify" vertical="top" wrapText="1"/>
    </xf>
    <xf numFmtId="0" fontId="11" fillId="3" borderId="5" xfId="58" applyFont="1" applyBorder="1" applyAlignment="1">
      <alignment horizontal="center" vertical="center"/>
      <protection/>
    </xf>
    <xf numFmtId="0" fontId="11" fillId="3" borderId="5" xfId="58" applyBorder="1" applyAlignment="1">
      <alignment horizontal="center" vertical="center" wrapText="1"/>
      <protection/>
    </xf>
    <xf numFmtId="0" fontId="11" fillId="3" borderId="5" xfId="58" applyBorder="1" applyAlignment="1">
      <alignment vertical="center" wrapText="1"/>
      <protection/>
    </xf>
    <xf numFmtId="0" fontId="5" fillId="0" borderId="0" xfId="0" applyFont="1" applyAlignment="1">
      <alignment vertical="center" wrapText="1"/>
    </xf>
    <xf numFmtId="16" fontId="5" fillId="0" borderId="5" xfId="54" applyNumberFormat="1" applyFont="1" applyFill="1" applyBorder="1" applyAlignment="1">
      <alignment horizontal="center" vertical="center" wrapText="1"/>
      <protection/>
    </xf>
    <xf numFmtId="0" fontId="15" fillId="0" borderId="5" xfId="54" applyNumberFormat="1" applyFont="1" applyFill="1" applyBorder="1" applyAlignment="1">
      <alignment horizontal="left" vertical="center" wrapText="1"/>
      <protection/>
    </xf>
    <xf numFmtId="0" fontId="5" fillId="0" borderId="5" xfId="54" applyNumberFormat="1" applyFont="1" applyFill="1" applyBorder="1" applyAlignment="1">
      <alignment vertical="center" wrapText="1"/>
      <protection/>
    </xf>
    <xf numFmtId="3" fontId="5" fillId="0" borderId="5" xfId="54" applyFont="1" applyFill="1" applyBorder="1" applyAlignment="1">
      <alignment horizontal="right" vertical="center" wrapText="1"/>
      <protection/>
    </xf>
    <xf numFmtId="0" fontId="5" fillId="0" borderId="0" xfId="0" applyFont="1" applyAlignment="1">
      <alignment horizontal="center" vertical="center"/>
    </xf>
    <xf numFmtId="0" fontId="15" fillId="0" borderId="5" xfId="54" applyNumberFormat="1" applyFont="1" applyFill="1" applyBorder="1" applyAlignment="1">
      <alignment horizontal="left" vertical="center" wrapText="1" indent="1"/>
      <protection/>
    </xf>
    <xf numFmtId="0" fontId="17" fillId="0" borderId="5" xfId="54" applyNumberFormat="1" applyFont="1" applyFill="1" applyBorder="1" applyAlignment="1">
      <alignment horizontal="justify" vertical="center" wrapText="1"/>
      <protection/>
    </xf>
    <xf numFmtId="0" fontId="17" fillId="0" borderId="5" xfId="54" applyNumberFormat="1" applyFont="1" applyFill="1" applyBorder="1" applyAlignment="1">
      <alignment vertical="center" wrapText="1"/>
      <protection/>
    </xf>
    <xf numFmtId="0" fontId="5" fillId="3" borderId="29" xfId="0" applyFont="1" applyFill="1" applyBorder="1" applyAlignment="1">
      <alignment/>
    </xf>
    <xf numFmtId="0" fontId="5" fillId="3" borderId="30" xfId="0" applyFont="1" applyFill="1" applyBorder="1" applyAlignment="1">
      <alignment/>
    </xf>
    <xf numFmtId="0" fontId="5" fillId="3" borderId="31" xfId="0" applyFont="1" applyFill="1" applyBorder="1" applyAlignment="1">
      <alignment/>
    </xf>
    <xf numFmtId="0" fontId="5" fillId="23" borderId="32" xfId="54" applyNumberFormat="1" applyFont="1" applyBorder="1" applyAlignment="1">
      <alignment vertical="top" wrapText="1"/>
      <protection/>
    </xf>
    <xf numFmtId="0" fontId="15" fillId="23" borderId="5" xfId="54" applyNumberFormat="1" applyFont="1" applyBorder="1" applyAlignment="1">
      <alignment horizontal="left" vertical="center" wrapText="1"/>
      <protection/>
    </xf>
    <xf numFmtId="3" fontId="5" fillId="23" borderId="5" xfId="54" applyFont="1" applyBorder="1" applyAlignment="1">
      <alignment horizontal="right" vertical="center" wrapText="1"/>
      <protection/>
    </xf>
    <xf numFmtId="0" fontId="5" fillId="23" borderId="33" xfId="54" applyNumberFormat="1" applyFont="1" applyBorder="1" applyAlignment="1">
      <alignment/>
      <protection/>
    </xf>
    <xf numFmtId="0" fontId="15" fillId="23" borderId="5" xfId="54" applyNumberFormat="1" applyFont="1" applyBorder="1" applyAlignment="1">
      <alignment horizontal="left" vertical="center" wrapText="1" indent="1"/>
      <protection/>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5" fillId="0" borderId="0" xfId="0" applyFont="1" applyAlignment="1">
      <alignment horizontal="justify"/>
    </xf>
    <xf numFmtId="0" fontId="11" fillId="3" borderId="5" xfId="58" applyBorder="1" applyAlignment="1">
      <alignment vertical="center"/>
      <protection/>
    </xf>
    <xf numFmtId="0" fontId="5" fillId="3" borderId="29" xfId="57" applyFont="1" applyBorder="1" applyAlignment="1">
      <alignment/>
      <protection/>
    </xf>
    <xf numFmtId="0" fontId="5" fillId="3" borderId="30" xfId="57" applyFont="1" applyBorder="1" applyAlignment="1">
      <alignment/>
      <protection/>
    </xf>
    <xf numFmtId="0" fontId="5" fillId="3" borderId="31" xfId="57" applyFont="1" applyBorder="1" applyAlignment="1">
      <alignment/>
      <protection/>
    </xf>
    <xf numFmtId="20" fontId="11" fillId="3" borderId="0" xfId="0" applyNumberFormat="1" applyFont="1" applyFill="1" applyBorder="1" applyAlignment="1">
      <alignment horizontal="left" vertical="center"/>
    </xf>
    <xf numFmtId="0" fontId="11" fillId="3" borderId="0" xfId="0" applyFont="1" applyFill="1" applyBorder="1" applyAlignment="1">
      <alignment horizontal="center" vertical="center" wrapText="1"/>
    </xf>
    <xf numFmtId="2" fontId="11" fillId="3" borderId="0" xfId="0" applyNumberFormat="1" applyFont="1" applyFill="1" applyBorder="1" applyAlignment="1">
      <alignment horizontal="center" vertical="center"/>
    </xf>
    <xf numFmtId="0" fontId="5" fillId="23" borderId="0" xfId="0" applyFont="1" applyFill="1" applyBorder="1" applyAlignment="1">
      <alignment horizontal="center" vertical="center" wrapText="1"/>
    </xf>
    <xf numFmtId="0" fontId="5" fillId="23" borderId="18" xfId="0" applyFont="1" applyFill="1" applyBorder="1" applyAlignment="1">
      <alignment horizontal="center" vertical="center" wrapText="1"/>
    </xf>
    <xf numFmtId="188" fontId="5" fillId="23" borderId="0" xfId="0" applyNumberFormat="1" applyFont="1" applyFill="1" applyBorder="1" applyAlignment="1">
      <alignment horizontal="center" vertical="center"/>
    </xf>
    <xf numFmtId="2" fontId="5" fillId="23" borderId="0" xfId="0" applyNumberFormat="1" applyFont="1" applyFill="1" applyBorder="1" applyAlignment="1">
      <alignment horizontal="center" vertical="center"/>
    </xf>
    <xf numFmtId="188" fontId="5" fillId="23" borderId="0" xfId="0" applyNumberFormat="1" applyFont="1" applyFill="1" applyBorder="1" applyAlignment="1">
      <alignment horizontal="right" vertical="center"/>
    </xf>
    <xf numFmtId="3" fontId="5" fillId="23" borderId="0" xfId="0" applyNumberFormat="1" applyFont="1" applyFill="1" applyBorder="1" applyAlignment="1">
      <alignment horizontal="right" wrapText="1" indent="3"/>
    </xf>
    <xf numFmtId="3" fontId="5" fillId="23" borderId="0" xfId="0" applyNumberFormat="1" applyFont="1" applyFill="1" applyBorder="1" applyAlignment="1">
      <alignment horizontal="center" wrapText="1"/>
    </xf>
    <xf numFmtId="3" fontId="32" fillId="17" borderId="0" xfId="0" applyNumberFormat="1" applyFont="1" applyFill="1" applyBorder="1" applyAlignment="1">
      <alignment horizontal="right" wrapText="1" indent="3"/>
    </xf>
    <xf numFmtId="3" fontId="32" fillId="17" borderId="0" xfId="0" applyNumberFormat="1" applyFont="1" applyFill="1" applyBorder="1" applyAlignment="1">
      <alignment horizontal="center" wrapText="1"/>
    </xf>
    <xf numFmtId="188" fontId="5" fillId="17" borderId="0" xfId="0" applyNumberFormat="1" applyFont="1" applyFill="1" applyBorder="1" applyAlignment="1">
      <alignment horizontal="center" vertical="center"/>
    </xf>
    <xf numFmtId="2" fontId="5" fillId="17" borderId="0" xfId="0" applyNumberFormat="1" applyFont="1" applyFill="1" applyBorder="1" applyAlignment="1">
      <alignment horizontal="center" vertical="center"/>
    </xf>
    <xf numFmtId="188" fontId="5" fillId="17" borderId="0" xfId="0" applyNumberFormat="1" applyFont="1" applyFill="1" applyBorder="1" applyAlignment="1">
      <alignment horizontal="right" vertical="center"/>
    </xf>
    <xf numFmtId="3" fontId="38" fillId="23" borderId="0" xfId="0" applyNumberFormat="1" applyFont="1" applyFill="1" applyBorder="1" applyAlignment="1">
      <alignment horizontal="right" wrapText="1" indent="3"/>
    </xf>
    <xf numFmtId="20" fontId="36" fillId="23" borderId="0" xfId="0" applyNumberFormat="1" applyFont="1" applyFill="1" applyBorder="1" applyAlignment="1">
      <alignment horizontal="left" vertical="center" wrapText="1"/>
    </xf>
    <xf numFmtId="0" fontId="5" fillId="23" borderId="0" xfId="0" applyFont="1" applyFill="1" applyBorder="1" applyAlignment="1">
      <alignment horizontal="left" vertical="center" wrapText="1"/>
    </xf>
    <xf numFmtId="3" fontId="5" fillId="23" borderId="0" xfId="0" applyNumberFormat="1" applyFont="1" applyFill="1" applyBorder="1" applyAlignment="1">
      <alignment horizontal="right" wrapText="1" indent="2"/>
    </xf>
    <xf numFmtId="3" fontId="32" fillId="17" borderId="0" xfId="0" applyNumberFormat="1" applyFont="1" applyFill="1" applyBorder="1" applyAlignment="1">
      <alignment horizontal="right" wrapText="1" indent="2"/>
    </xf>
    <xf numFmtId="20" fontId="36"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88" fontId="5" fillId="0" borderId="0" xfId="0" applyNumberFormat="1" applyFont="1" applyFill="1" applyBorder="1" applyAlignment="1">
      <alignment horizontal="center" vertical="center"/>
    </xf>
    <xf numFmtId="20" fontId="11" fillId="20" borderId="0" xfId="0" applyNumberFormat="1" applyFont="1" applyFill="1" applyBorder="1" applyAlignment="1">
      <alignment horizontal="left" vertical="center"/>
    </xf>
    <xf numFmtId="20" fontId="11" fillId="20" borderId="0" xfId="0" applyNumberFormat="1" applyFont="1" applyFill="1" applyBorder="1" applyAlignment="1">
      <alignment horizontal="left" vertical="center" wrapText="1"/>
    </xf>
    <xf numFmtId="0" fontId="34" fillId="20" borderId="0" xfId="0" applyFont="1" applyFill="1" applyAlignment="1">
      <alignment/>
    </xf>
    <xf numFmtId="20" fontId="39" fillId="0" borderId="0" xfId="0" applyNumberFormat="1" applyFont="1" applyFill="1" applyBorder="1" applyAlignment="1">
      <alignment horizontal="left" vertical="center"/>
    </xf>
    <xf numFmtId="20" fontId="5" fillId="0" borderId="18" xfId="0" applyNumberFormat="1"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42" fontId="5" fillId="0" borderId="0" xfId="0" applyNumberFormat="1" applyFont="1" applyFill="1" applyBorder="1" applyAlignment="1">
      <alignment horizontal="left" vertical="center" wrapText="1"/>
    </xf>
    <xf numFmtId="41" fontId="6"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wrapText="1"/>
    </xf>
    <xf numFmtId="38" fontId="32"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left" vertical="center" wrapText="1"/>
    </xf>
    <xf numFmtId="44" fontId="36" fillId="0" borderId="0" xfId="0" applyNumberFormat="1" applyFont="1" applyFill="1" applyBorder="1" applyAlignment="1">
      <alignment horizontal="center" vertical="center" wrapText="1"/>
    </xf>
    <xf numFmtId="20" fontId="5" fillId="0" borderId="0" xfId="0" applyNumberFormat="1" applyFont="1" applyFill="1" applyBorder="1" applyAlignment="1">
      <alignment horizontal="left" wrapText="1"/>
    </xf>
    <xf numFmtId="8" fontId="5" fillId="0" borderId="0" xfId="0" applyNumberFormat="1" applyFont="1" applyFill="1" applyBorder="1" applyAlignment="1">
      <alignment horizontal="right" vertical="top" wrapText="1"/>
    </xf>
    <xf numFmtId="8" fontId="5" fillId="0" borderId="0" xfId="0" applyNumberFormat="1" applyFont="1" applyFill="1" applyBorder="1" applyAlignment="1">
      <alignment horizontal="center" vertical="center" wrapText="1"/>
    </xf>
    <xf numFmtId="44" fontId="5" fillId="0" borderId="0" xfId="0" applyNumberFormat="1" applyFont="1" applyAlignment="1">
      <alignment/>
    </xf>
    <xf numFmtId="0" fontId="11" fillId="20" borderId="0" xfId="0" applyFont="1" applyFill="1" applyAlignment="1">
      <alignment/>
    </xf>
    <xf numFmtId="20" fontId="39" fillId="28" borderId="0" xfId="0" applyNumberFormat="1" applyFont="1" applyFill="1" applyBorder="1" applyAlignment="1">
      <alignment horizontal="left" vertical="center"/>
    </xf>
    <xf numFmtId="20" fontId="36" fillId="28" borderId="0" xfId="0" applyNumberFormat="1" applyFont="1" applyFill="1" applyBorder="1" applyAlignment="1">
      <alignment horizontal="left" vertical="center" wrapText="1"/>
    </xf>
    <xf numFmtId="0" fontId="5" fillId="28" borderId="18" xfId="0" applyFont="1" applyFill="1" applyBorder="1" applyAlignment="1">
      <alignment horizontal="center" vertical="center" wrapText="1"/>
    </xf>
    <xf numFmtId="0" fontId="5" fillId="28" borderId="0" xfId="0" applyFont="1" applyFill="1" applyAlignment="1">
      <alignment/>
    </xf>
    <xf numFmtId="20" fontId="5" fillId="28" borderId="18" xfId="0" applyNumberFormat="1" applyFont="1" applyFill="1" applyBorder="1" applyAlignment="1">
      <alignment horizontal="center" vertical="center" wrapText="1"/>
    </xf>
    <xf numFmtId="20" fontId="5" fillId="28" borderId="34" xfId="0" applyNumberFormat="1" applyFont="1" applyFill="1" applyBorder="1" applyAlignment="1">
      <alignment horizontal="center" vertical="center" wrapText="1"/>
    </xf>
    <xf numFmtId="20" fontId="5" fillId="28" borderId="0" xfId="0" applyNumberFormat="1" applyFont="1" applyFill="1" applyBorder="1" applyAlignment="1">
      <alignment horizontal="left" vertical="center" wrapText="1"/>
    </xf>
    <xf numFmtId="42" fontId="5" fillId="28" borderId="0" xfId="0" applyNumberFormat="1" applyFont="1" applyFill="1" applyBorder="1" applyAlignment="1">
      <alignment horizontal="left" vertical="center" wrapText="1"/>
    </xf>
    <xf numFmtId="0" fontId="5" fillId="28" borderId="0" xfId="0" applyFont="1" applyFill="1" applyAlignment="1">
      <alignment vertical="center"/>
    </xf>
    <xf numFmtId="20" fontId="5" fillId="29" borderId="0" xfId="0" applyNumberFormat="1" applyFont="1" applyFill="1" applyBorder="1" applyAlignment="1">
      <alignment horizontal="left" vertical="center" wrapText="1"/>
    </xf>
    <xf numFmtId="41" fontId="6" fillId="29" borderId="0" xfId="0" applyNumberFormat="1" applyFont="1" applyFill="1" applyBorder="1" applyAlignment="1">
      <alignment horizontal="left" vertical="center" wrapText="1"/>
    </xf>
    <xf numFmtId="20" fontId="36" fillId="29" borderId="0" xfId="0" applyNumberFormat="1" applyFont="1" applyFill="1" applyBorder="1" applyAlignment="1">
      <alignment horizontal="left" vertical="center" wrapText="1"/>
    </xf>
    <xf numFmtId="0" fontId="5" fillId="29" borderId="0" xfId="0" applyFont="1" applyFill="1" applyAlignment="1">
      <alignment vertical="center"/>
    </xf>
    <xf numFmtId="42" fontId="7" fillId="28" borderId="0" xfId="0" applyNumberFormat="1" applyFont="1" applyFill="1" applyBorder="1" applyAlignment="1">
      <alignment horizontal="left" vertical="center" wrapText="1"/>
    </xf>
    <xf numFmtId="42" fontId="5" fillId="0" borderId="0" xfId="0" applyNumberFormat="1" applyFont="1" applyAlignment="1">
      <alignment vertical="center"/>
    </xf>
    <xf numFmtId="38" fontId="32" fillId="29" borderId="0" xfId="0" applyNumberFormat="1" applyFont="1" applyFill="1" applyBorder="1" applyAlignment="1">
      <alignment horizontal="center" vertical="center" wrapText="1"/>
    </xf>
    <xf numFmtId="0" fontId="36" fillId="28" borderId="0" xfId="0" applyNumberFormat="1" applyFont="1" applyFill="1" applyBorder="1" applyAlignment="1">
      <alignment horizontal="left" vertical="center" wrapText="1"/>
    </xf>
    <xf numFmtId="44" fontId="36" fillId="28" borderId="0" xfId="0" applyNumberFormat="1" applyFont="1" applyFill="1" applyBorder="1" applyAlignment="1">
      <alignment horizontal="center" vertical="center" wrapText="1"/>
    </xf>
    <xf numFmtId="44" fontId="5" fillId="0" borderId="0" xfId="0" applyNumberFormat="1" applyFont="1" applyAlignment="1">
      <alignment vertical="center"/>
    </xf>
    <xf numFmtId="20" fontId="5" fillId="28" borderId="0" xfId="0" applyNumberFormat="1" applyFont="1" applyFill="1" applyBorder="1" applyAlignment="1">
      <alignment horizontal="left" wrapText="1"/>
    </xf>
    <xf numFmtId="8" fontId="5" fillId="28" borderId="0" xfId="0" applyNumberFormat="1" applyFont="1" applyFill="1" applyBorder="1" applyAlignment="1">
      <alignment horizontal="right" vertical="top" wrapText="1"/>
    </xf>
    <xf numFmtId="20" fontId="11" fillId="3" borderId="0" xfId="0" applyNumberFormat="1" applyFont="1" applyFill="1" applyBorder="1" applyAlignment="1">
      <alignment horizontal="left" vertical="center" wrapText="1"/>
    </xf>
    <xf numFmtId="2" fontId="11" fillId="3" borderId="0" xfId="0" applyNumberFormat="1" applyFont="1" applyFill="1" applyBorder="1" applyAlignment="1">
      <alignment horizontal="left" vertical="center" wrapText="1"/>
    </xf>
    <xf numFmtId="2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42" fontId="6" fillId="0" borderId="0" xfId="0" applyNumberFormat="1" applyFont="1" applyFill="1" applyBorder="1" applyAlignment="1">
      <alignment horizontal="left" vertical="center" wrapText="1"/>
    </xf>
    <xf numFmtId="6"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center" wrapText="1"/>
    </xf>
    <xf numFmtId="3" fontId="5" fillId="0" borderId="0" xfId="0" applyNumberFormat="1" applyFont="1" applyAlignment="1">
      <alignment horizontal="left" vertical="top" wrapText="1"/>
    </xf>
    <xf numFmtId="0" fontId="5" fillId="0" borderId="0" xfId="0" applyFont="1" applyAlignment="1">
      <alignment horizontal="left" indent="1"/>
    </xf>
    <xf numFmtId="0" fontId="36" fillId="0" borderId="0" xfId="0" applyFont="1" applyFill="1" applyAlignment="1">
      <alignment/>
    </xf>
    <xf numFmtId="0" fontId="36" fillId="30" borderId="0" xfId="0" applyFont="1" applyFill="1" applyAlignment="1">
      <alignment vertical="center"/>
    </xf>
    <xf numFmtId="0" fontId="36" fillId="0" borderId="0" xfId="0" applyFont="1" applyFill="1" applyAlignment="1">
      <alignment horizontal="left" indent="11"/>
    </xf>
    <xf numFmtId="0" fontId="5" fillId="0" borderId="0" xfId="0" applyFont="1" applyAlignment="1">
      <alignment horizontal="left" indent="5"/>
    </xf>
    <xf numFmtId="0" fontId="5" fillId="0" borderId="0" xfId="0" applyFont="1" applyAlignment="1">
      <alignment/>
    </xf>
    <xf numFmtId="0" fontId="5" fillId="0" borderId="0" xfId="0" applyFont="1" applyAlignment="1">
      <alignment horizontal="left" vertical="top" indent="5"/>
    </xf>
    <xf numFmtId="0" fontId="5" fillId="30" borderId="0" xfId="0" applyFont="1" applyFill="1" applyAlignment="1">
      <alignment/>
    </xf>
    <xf numFmtId="0" fontId="11" fillId="3" borderId="0" xfId="0" applyFont="1" applyFill="1" applyBorder="1" applyAlignment="1">
      <alignment/>
    </xf>
    <xf numFmtId="0" fontId="5" fillId="17" borderId="0" xfId="0" applyFont="1" applyFill="1" applyBorder="1" applyAlignment="1">
      <alignment vertical="center"/>
    </xf>
    <xf numFmtId="0" fontId="5" fillId="17" borderId="0" xfId="0" applyFont="1" applyFill="1" applyBorder="1" applyAlignment="1">
      <alignment horizontal="center" vertical="center" wrapText="1"/>
    </xf>
    <xf numFmtId="0" fontId="5" fillId="0" borderId="0" xfId="0" applyFont="1" applyBorder="1" applyAlignment="1">
      <alignment vertical="center"/>
    </xf>
    <xf numFmtId="41" fontId="5" fillId="17" borderId="0" xfId="0" applyNumberFormat="1" applyFont="1" applyFill="1" applyBorder="1" applyAlignment="1">
      <alignment horizontal="center" vertical="center" wrapText="1"/>
    </xf>
    <xf numFmtId="3" fontId="5" fillId="17" borderId="0" xfId="0" applyNumberFormat="1" applyFont="1" applyFill="1" applyBorder="1" applyAlignment="1">
      <alignment horizontal="center" vertical="center" wrapText="1"/>
    </xf>
    <xf numFmtId="41" fontId="6" fillId="23" borderId="0" xfId="0" applyNumberFormat="1" applyFont="1" applyFill="1" applyBorder="1" applyAlignment="1">
      <alignment horizontal="center" vertical="center" wrapText="1"/>
    </xf>
    <xf numFmtId="3" fontId="32" fillId="23" borderId="0" xfId="0" applyNumberFormat="1" applyFont="1" applyFill="1" applyBorder="1" applyAlignment="1">
      <alignment horizontal="center" vertical="center" wrapText="1"/>
    </xf>
    <xf numFmtId="41" fontId="7" fillId="17" borderId="0" xfId="0" applyNumberFormat="1" applyFont="1" applyFill="1" applyBorder="1" applyAlignment="1">
      <alignment horizontal="center" vertical="center" wrapText="1"/>
    </xf>
    <xf numFmtId="20" fontId="36" fillId="17" borderId="0" xfId="0" applyNumberFormat="1" applyFont="1" applyFill="1" applyBorder="1" applyAlignment="1">
      <alignment horizontal="left" vertical="center" wrapText="1"/>
    </xf>
    <xf numFmtId="0" fontId="5" fillId="17" borderId="0" xfId="0" applyFont="1" applyFill="1" applyBorder="1" applyAlignment="1">
      <alignment horizontal="left" vertical="center" wrapText="1"/>
    </xf>
    <xf numFmtId="0" fontId="5" fillId="17" borderId="18" xfId="0" applyFont="1" applyFill="1" applyBorder="1" applyAlignment="1">
      <alignment horizontal="center" vertical="center" wrapText="1"/>
    </xf>
    <xf numFmtId="0" fontId="5" fillId="17" borderId="34" xfId="0" applyFont="1" applyFill="1" applyBorder="1" applyAlignment="1">
      <alignment horizontal="center" vertical="center" wrapText="1"/>
    </xf>
    <xf numFmtId="189" fontId="5" fillId="0" borderId="0" xfId="0" applyNumberFormat="1" applyFont="1" applyAlignment="1">
      <alignment vertical="center"/>
    </xf>
    <xf numFmtId="0" fontId="11" fillId="20" borderId="0" xfId="0" applyFont="1" applyFill="1" applyBorder="1" applyAlignment="1">
      <alignment vertical="center"/>
    </xf>
    <xf numFmtId="0" fontId="5" fillId="28" borderId="0" xfId="0" applyFont="1" applyFill="1" applyBorder="1" applyAlignment="1">
      <alignment vertical="center"/>
    </xf>
    <xf numFmtId="0" fontId="32" fillId="28" borderId="0" xfId="0" applyFont="1" applyFill="1" applyBorder="1" applyAlignment="1">
      <alignment horizontal="left" vertical="center"/>
    </xf>
    <xf numFmtId="20" fontId="5" fillId="28" borderId="0" xfId="0" applyNumberFormat="1" applyFont="1" applyFill="1" applyBorder="1" applyAlignment="1">
      <alignment horizontal="center" vertical="center" wrapText="1"/>
    </xf>
    <xf numFmtId="41" fontId="5" fillId="0" borderId="0" xfId="0" applyNumberFormat="1" applyFont="1" applyAlignment="1">
      <alignment vertical="center"/>
    </xf>
    <xf numFmtId="43" fontId="5" fillId="0" borderId="0" xfId="0" applyNumberFormat="1" applyFont="1" applyFill="1" applyAlignment="1">
      <alignment vertical="center"/>
    </xf>
    <xf numFmtId="189" fontId="5" fillId="28" borderId="0" xfId="0" applyNumberFormat="1" applyFont="1" applyFill="1" applyBorder="1" applyAlignment="1">
      <alignment horizontal="right" vertical="center" wrapText="1"/>
    </xf>
    <xf numFmtId="190" fontId="36" fillId="0" borderId="0" xfId="0" applyNumberFormat="1" applyFont="1" applyFill="1" applyBorder="1" applyAlignment="1">
      <alignment horizontal="right" vertical="center" wrapText="1"/>
    </xf>
    <xf numFmtId="41" fontId="6" fillId="28" borderId="0" xfId="0" applyNumberFormat="1" applyFont="1" applyFill="1" applyBorder="1" applyAlignment="1">
      <alignment horizontal="right" vertical="center" wrapText="1"/>
    </xf>
    <xf numFmtId="189" fontId="7" fillId="28" borderId="0" xfId="0" applyNumberFormat="1" applyFont="1" applyFill="1" applyBorder="1" applyAlignment="1">
      <alignment horizontal="right" vertical="center" wrapText="1"/>
    </xf>
    <xf numFmtId="38" fontId="32" fillId="28" borderId="0" xfId="0" applyNumberFormat="1" applyFont="1" applyFill="1" applyBorder="1" applyAlignment="1">
      <alignment horizontal="right" vertical="center" wrapText="1"/>
    </xf>
    <xf numFmtId="190" fontId="36" fillId="28" borderId="0" xfId="0" applyNumberFormat="1" applyFont="1" applyFill="1" applyBorder="1" applyAlignment="1">
      <alignment horizontal="right" vertical="center" wrapText="1"/>
    </xf>
    <xf numFmtId="190" fontId="5" fillId="0" borderId="0" xfId="0" applyNumberFormat="1" applyFont="1" applyFill="1" applyAlignment="1">
      <alignment vertical="center"/>
    </xf>
    <xf numFmtId="0" fontId="34" fillId="7" borderId="0" xfId="0" applyFont="1" applyFill="1" applyBorder="1" applyAlignment="1">
      <alignment vertical="center"/>
    </xf>
    <xf numFmtId="20" fontId="11" fillId="7" borderId="0" xfId="0" applyNumberFormat="1" applyFont="1" applyFill="1" applyBorder="1" applyAlignment="1">
      <alignment horizontal="left" vertical="center" wrapText="1"/>
    </xf>
    <xf numFmtId="2" fontId="11" fillId="7" borderId="0" xfId="0" applyNumberFormat="1" applyFont="1" applyFill="1" applyBorder="1" applyAlignment="1">
      <alignment horizontal="left" vertical="center" wrapText="1"/>
    </xf>
    <xf numFmtId="0" fontId="5" fillId="15" borderId="0" xfId="0" applyFont="1" applyFill="1" applyBorder="1" applyAlignment="1">
      <alignment vertical="center"/>
    </xf>
    <xf numFmtId="20" fontId="36" fillId="15" borderId="0" xfId="0" applyNumberFormat="1" applyFont="1" applyFill="1" applyBorder="1" applyAlignment="1">
      <alignment horizontal="left" vertical="center" wrapText="1"/>
    </xf>
    <xf numFmtId="188" fontId="5" fillId="15" borderId="0" xfId="0" applyNumberFormat="1" applyFont="1" applyFill="1" applyBorder="1" applyAlignment="1">
      <alignment horizontal="center" vertical="center"/>
    </xf>
    <xf numFmtId="0" fontId="5" fillId="15" borderId="18" xfId="0" applyFont="1" applyFill="1" applyBorder="1" applyAlignment="1">
      <alignment horizontal="center" vertical="center" wrapText="1"/>
    </xf>
    <xf numFmtId="20" fontId="5" fillId="15" borderId="0" xfId="0" applyNumberFormat="1" applyFont="1" applyFill="1" applyBorder="1" applyAlignment="1">
      <alignment horizontal="center" vertical="center" wrapText="1"/>
    </xf>
    <xf numFmtId="3" fontId="5" fillId="15" borderId="0" xfId="0" applyNumberFormat="1" applyFont="1" applyFill="1" applyBorder="1" applyAlignment="1">
      <alignment horizontal="center" vertical="center" wrapText="1"/>
    </xf>
    <xf numFmtId="189" fontId="6" fillId="15" borderId="0" xfId="0" applyNumberFormat="1" applyFont="1" applyFill="1" applyBorder="1" applyAlignment="1">
      <alignment horizontal="right" vertical="center" wrapText="1"/>
    </xf>
    <xf numFmtId="3" fontId="5" fillId="15" borderId="0" xfId="0" applyNumberFormat="1" applyFont="1" applyFill="1" applyBorder="1" applyAlignment="1">
      <alignment horizontal="right" vertical="center" wrapText="1" indent="1"/>
    </xf>
    <xf numFmtId="6" fontId="5" fillId="15" borderId="0" xfId="0" applyNumberFormat="1" applyFont="1" applyFill="1" applyBorder="1" applyAlignment="1">
      <alignment horizontal="right" vertical="center" wrapText="1"/>
    </xf>
    <xf numFmtId="189" fontId="5" fillId="15" borderId="0" xfId="0" applyNumberFormat="1" applyFont="1" applyFill="1" applyBorder="1" applyAlignment="1">
      <alignment horizontal="right" vertical="center" wrapText="1"/>
    </xf>
    <xf numFmtId="41" fontId="6" fillId="15" borderId="0" xfId="0" applyNumberFormat="1" applyFont="1" applyFill="1" applyBorder="1" applyAlignment="1">
      <alignment horizontal="right" vertical="center" wrapText="1"/>
    </xf>
    <xf numFmtId="189" fontId="7" fillId="15" borderId="0" xfId="0" applyNumberFormat="1" applyFont="1" applyFill="1" applyBorder="1" applyAlignment="1">
      <alignment horizontal="right" vertical="center" wrapText="1"/>
    </xf>
    <xf numFmtId="0" fontId="5" fillId="0" borderId="0" xfId="0" applyFont="1" applyAlignment="1">
      <alignment horizontal="justify" vertical="top"/>
    </xf>
    <xf numFmtId="0" fontId="5" fillId="3" borderId="29" xfId="57" applyFont="1" applyBorder="1" applyAlignment="1">
      <alignment horizontal="center" vertical="center" wrapText="1"/>
      <protection/>
    </xf>
    <xf numFmtId="0" fontId="17" fillId="3" borderId="30" xfId="57" applyFont="1" applyBorder="1" applyAlignment="1">
      <alignment vertical="center" wrapText="1"/>
      <protection/>
    </xf>
    <xf numFmtId="0" fontId="5" fillId="3" borderId="30" xfId="57" applyFont="1" applyBorder="1" applyAlignment="1">
      <alignment vertical="center" wrapText="1"/>
      <protection/>
    </xf>
    <xf numFmtId="0" fontId="5" fillId="3" borderId="30" xfId="57" applyFont="1" applyBorder="1" applyAlignment="1">
      <alignment horizontal="right" vertical="center" wrapText="1"/>
      <protection/>
    </xf>
    <xf numFmtId="0" fontId="5" fillId="3" borderId="31" xfId="57" applyFont="1" applyBorder="1" applyAlignment="1">
      <alignment horizontal="right" vertical="center" wrapText="1"/>
      <protection/>
    </xf>
    <xf numFmtId="0" fontId="5" fillId="0" borderId="0" xfId="77" applyFill="1">
      <alignment horizontal="justify" vertical="top" wrapText="1"/>
      <protection/>
    </xf>
    <xf numFmtId="0" fontId="5" fillId="0" borderId="0" xfId="0" applyFont="1" applyAlignment="1">
      <alignment horizontal="left" vertical="top" wrapText="1"/>
    </xf>
    <xf numFmtId="0" fontId="11" fillId="11" borderId="0" xfId="0" applyFont="1" applyFill="1" applyAlignment="1">
      <alignment horizontal="center" vertical="center" wrapText="1"/>
    </xf>
    <xf numFmtId="0" fontId="11" fillId="11" borderId="0" xfId="0" applyFont="1" applyFill="1" applyAlignment="1">
      <alignment vertical="center"/>
    </xf>
    <xf numFmtId="187" fontId="5" fillId="0" borderId="0" xfId="0" applyNumberFormat="1" applyFont="1" applyFill="1" applyAlignment="1">
      <alignment horizontal="center" vertical="center" wrapText="1"/>
    </xf>
    <xf numFmtId="0" fontId="5" fillId="0" borderId="0" xfId="0" applyFont="1" applyFill="1" applyAlignment="1">
      <alignment vertical="top" wrapText="1"/>
    </xf>
    <xf numFmtId="0" fontId="5" fillId="0" borderId="0" xfId="0" applyFont="1" applyAlignment="1">
      <alignment horizontal="justify" vertical="top" wrapText="1"/>
    </xf>
    <xf numFmtId="20" fontId="36" fillId="23" borderId="21" xfId="0" applyNumberFormat="1" applyFont="1" applyFill="1" applyBorder="1" applyAlignment="1">
      <alignment horizontal="left" vertical="center"/>
    </xf>
    <xf numFmtId="0" fontId="5" fillId="23" borderId="21" xfId="0" applyFont="1" applyFill="1" applyBorder="1" applyAlignment="1">
      <alignment horizontal="left" vertical="center"/>
    </xf>
    <xf numFmtId="20" fontId="36" fillId="23" borderId="23" xfId="0" applyNumberFormat="1" applyFont="1" applyFill="1" applyBorder="1" applyAlignment="1">
      <alignment horizontal="left" vertical="center"/>
    </xf>
    <xf numFmtId="0" fontId="5" fillId="23" borderId="24" xfId="0" applyFont="1" applyFill="1" applyBorder="1" applyAlignment="1">
      <alignment horizontal="left" vertical="center"/>
    </xf>
    <xf numFmtId="20" fontId="36" fillId="23" borderId="0" xfId="0" applyNumberFormat="1" applyFont="1" applyFill="1" applyBorder="1" applyAlignment="1">
      <alignment horizontal="left" vertical="center"/>
    </xf>
    <xf numFmtId="0" fontId="5" fillId="23" borderId="0" xfId="0" applyFont="1" applyFill="1" applyBorder="1" applyAlignment="1">
      <alignment horizontal="left" vertical="center"/>
    </xf>
    <xf numFmtId="0" fontId="11" fillId="3" borderId="0" xfId="0" applyFont="1" applyFill="1" applyBorder="1" applyAlignment="1">
      <alignment vertical="center"/>
    </xf>
    <xf numFmtId="0" fontId="34" fillId="3" borderId="0" xfId="0" applyFont="1" applyFill="1" applyBorder="1" applyAlignment="1">
      <alignment/>
    </xf>
    <xf numFmtId="0" fontId="35" fillId="3" borderId="0" xfId="0" applyFont="1" applyFill="1" applyBorder="1" applyAlignment="1">
      <alignment horizontal="right"/>
    </xf>
    <xf numFmtId="0" fontId="34" fillId="3" borderId="0" xfId="0" applyFont="1" applyFill="1" applyBorder="1" applyAlignment="1">
      <alignment horizontal="left"/>
    </xf>
    <xf numFmtId="0" fontId="36" fillId="23" borderId="0" xfId="0" applyFont="1" applyFill="1" applyBorder="1" applyAlignment="1">
      <alignment horizontal="center" vertical="center"/>
    </xf>
    <xf numFmtId="0" fontId="5" fillId="23" borderId="0" xfId="0" applyFont="1" applyFill="1" applyBorder="1" applyAlignment="1">
      <alignment vertical="center"/>
    </xf>
    <xf numFmtId="0" fontId="36" fillId="0" borderId="0" xfId="0" applyFont="1" applyFill="1" applyBorder="1" applyAlignment="1">
      <alignment horizontal="center" vertical="center"/>
    </xf>
    <xf numFmtId="0" fontId="5" fillId="0" borderId="0" xfId="0" applyFont="1" applyFill="1" applyBorder="1" applyAlignment="1">
      <alignment vertical="center"/>
    </xf>
    <xf numFmtId="0" fontId="36" fillId="27" borderId="35" xfId="0" applyFont="1" applyFill="1" applyBorder="1" applyAlignment="1">
      <alignment horizontal="center" vertical="center"/>
    </xf>
    <xf numFmtId="0" fontId="5" fillId="27" borderId="35" xfId="0" applyFont="1" applyFill="1" applyBorder="1" applyAlignment="1">
      <alignment horizontal="center" vertical="center"/>
    </xf>
    <xf numFmtId="0" fontId="36" fillId="17" borderId="35" xfId="0" applyFont="1" applyFill="1" applyBorder="1" applyAlignment="1">
      <alignment horizontal="center" vertical="center" wrapText="1"/>
    </xf>
    <xf numFmtId="0" fontId="36" fillId="27" borderId="35" xfId="0" applyFont="1" applyFill="1" applyBorder="1" applyAlignment="1">
      <alignment horizontal="center" vertical="center" wrapText="1"/>
    </xf>
    <xf numFmtId="0" fontId="36" fillId="23" borderId="36" xfId="0" applyFont="1" applyFill="1" applyBorder="1" applyAlignment="1">
      <alignment horizontal="center" vertical="center" wrapText="1"/>
    </xf>
    <xf numFmtId="0" fontId="0" fillId="0" borderId="37" xfId="0"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justify" wrapText="1"/>
    </xf>
    <xf numFmtId="0" fontId="11" fillId="3" borderId="33" xfId="58" applyFont="1" applyBorder="1" applyAlignment="1">
      <alignment vertical="center"/>
      <protection/>
    </xf>
    <xf numFmtId="0" fontId="11" fillId="3" borderId="38" xfId="58" applyBorder="1" applyAlignment="1">
      <alignment vertical="center"/>
      <protection/>
    </xf>
    <xf numFmtId="0" fontId="11" fillId="3" borderId="32" xfId="58" applyBorder="1" applyAlignment="1">
      <alignment vertical="center"/>
      <protection/>
    </xf>
    <xf numFmtId="0" fontId="5" fillId="0" borderId="0" xfId="0" applyFont="1" applyAlignment="1">
      <alignment horizontal="left" vertical="top" wrapText="1" indent="2"/>
    </xf>
    <xf numFmtId="0" fontId="11" fillId="3" borderId="39" xfId="58" applyBorder="1" applyAlignment="1">
      <alignment vertical="top" wrapText="1"/>
      <protection/>
    </xf>
    <xf numFmtId="0" fontId="0" fillId="0" borderId="39" xfId="0" applyBorder="1" applyAlignment="1">
      <alignment/>
    </xf>
    <xf numFmtId="0" fontId="0" fillId="0" borderId="0" xfId="0" applyAlignment="1">
      <alignment vertical="top"/>
    </xf>
    <xf numFmtId="0" fontId="11" fillId="3" borderId="5" xfId="58" applyFont="1" applyBorder="1" applyAlignment="1">
      <alignment vertical="center"/>
      <protection/>
    </xf>
    <xf numFmtId="0" fontId="11" fillId="3" borderId="5" xfId="58" applyBorder="1" applyAlignment="1">
      <alignment vertical="center"/>
      <protection/>
    </xf>
    <xf numFmtId="0" fontId="5" fillId="23" borderId="34" xfId="0" applyFont="1" applyFill="1" applyBorder="1" applyAlignment="1">
      <alignment horizontal="center" vertical="center" wrapText="1"/>
    </xf>
    <xf numFmtId="20" fontId="5" fillId="23" borderId="0" xfId="0" applyNumberFormat="1" applyFont="1" applyFill="1" applyBorder="1" applyAlignment="1">
      <alignment horizontal="left" wrapText="1"/>
    </xf>
    <xf numFmtId="0" fontId="5" fillId="23" borderId="0" xfId="0" applyFont="1" applyFill="1" applyAlignment="1">
      <alignment horizontal="left" wrapText="1"/>
    </xf>
    <xf numFmtId="20" fontId="5" fillId="17" borderId="0" xfId="0" applyNumberFormat="1" applyFont="1" applyFill="1" applyBorder="1" applyAlignment="1">
      <alignment horizontal="left" wrapText="1"/>
    </xf>
    <xf numFmtId="0" fontId="5" fillId="17" borderId="0" xfId="0" applyFont="1" applyFill="1" applyBorder="1" applyAlignment="1">
      <alignment horizontal="left" wrapText="1"/>
    </xf>
    <xf numFmtId="20" fontId="17" fillId="23" borderId="0" xfId="0" applyNumberFormat="1" applyFont="1" applyFill="1" applyBorder="1" applyAlignment="1">
      <alignment horizontal="left" wrapText="1"/>
    </xf>
    <xf numFmtId="0" fontId="17" fillId="23" borderId="0" xfId="0" applyFont="1" applyFill="1" applyBorder="1" applyAlignment="1">
      <alignment horizontal="left" wrapText="1"/>
    </xf>
    <xf numFmtId="188" fontId="5" fillId="23" borderId="0" xfId="0" applyNumberFormat="1" applyFont="1" applyFill="1" applyBorder="1" applyAlignment="1">
      <alignment horizontal="center" vertical="center" wrapText="1"/>
    </xf>
    <xf numFmtId="188" fontId="5" fillId="23" borderId="0" xfId="0" applyNumberFormat="1" applyFont="1" applyFill="1" applyBorder="1" applyAlignment="1">
      <alignment horizontal="center" vertical="center"/>
    </xf>
    <xf numFmtId="0" fontId="5" fillId="0" borderId="0" xfId="77" applyFont="1" applyFill="1">
      <alignment horizontal="justify" vertical="top" wrapText="1"/>
      <protection/>
    </xf>
    <xf numFmtId="20" fontId="11" fillId="3" borderId="0" xfId="0" applyNumberFormat="1" applyFont="1" applyFill="1" applyBorder="1" applyAlignment="1">
      <alignment horizontal="left" vertical="center"/>
    </xf>
    <xf numFmtId="0" fontId="11" fillId="3" borderId="0" xfId="0" applyFont="1" applyFill="1" applyBorder="1" applyAlignment="1">
      <alignment horizontal="left" vertical="center"/>
    </xf>
    <xf numFmtId="0" fontId="5" fillId="23" borderId="0" xfId="0" applyFont="1" applyFill="1" applyBorder="1" applyAlignment="1">
      <alignment horizontal="left" wrapText="1"/>
    </xf>
    <xf numFmtId="188" fontId="5" fillId="23" borderId="18" xfId="0" applyNumberFormat="1" applyFont="1" applyFill="1" applyBorder="1" applyAlignment="1">
      <alignment horizontal="center" vertical="center"/>
    </xf>
    <xf numFmtId="0" fontId="5" fillId="23" borderId="18" xfId="0" applyFont="1" applyFill="1" applyBorder="1" applyAlignment="1">
      <alignment horizontal="center" vertical="center"/>
    </xf>
    <xf numFmtId="0" fontId="5" fillId="0" borderId="0" xfId="0" applyFont="1" applyFill="1" applyAlignment="1">
      <alignment horizontal="center" vertical="top" wrapText="1"/>
    </xf>
    <xf numFmtId="0" fontId="5" fillId="0" borderId="18" xfId="0" applyFont="1" applyFill="1" applyBorder="1" applyAlignment="1">
      <alignment horizontal="center" vertical="center" wrapText="1"/>
    </xf>
    <xf numFmtId="8" fontId="5" fillId="0" borderId="0" xfId="0" applyNumberFormat="1" applyFont="1" applyFill="1" applyBorder="1" applyAlignment="1">
      <alignment horizontal="center" vertical="center" wrapText="1"/>
    </xf>
    <xf numFmtId="0" fontId="5" fillId="28" borderId="18" xfId="0" applyFont="1" applyFill="1" applyBorder="1" applyAlignment="1">
      <alignment horizontal="center" vertical="center" wrapText="1"/>
    </xf>
    <xf numFmtId="8" fontId="5" fillId="28" borderId="0" xfId="0" applyNumberFormat="1" applyFont="1" applyFill="1" applyBorder="1" applyAlignment="1">
      <alignment horizontal="center" vertical="center" wrapText="1"/>
    </xf>
    <xf numFmtId="8" fontId="5" fillId="28" borderId="0" xfId="0" applyNumberFormat="1" applyFont="1" applyFill="1" applyBorder="1" applyAlignment="1">
      <alignment horizontal="center" vertical="top" wrapText="1"/>
    </xf>
    <xf numFmtId="20" fontId="5" fillId="0" borderId="0" xfId="0" applyNumberFormat="1" applyFont="1" applyFill="1" applyBorder="1" applyAlignment="1">
      <alignment horizontal="left" vertical="center" wrapText="1" indent="2"/>
    </xf>
    <xf numFmtId="0" fontId="5" fillId="0" borderId="0" xfId="0" applyFont="1" applyFill="1" applyBorder="1" applyAlignment="1">
      <alignment horizontal="left" vertical="center" wrapText="1" indent="2"/>
    </xf>
    <xf numFmtId="20"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88" fontId="5"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xf>
    <xf numFmtId="20" fontId="5" fillId="15" borderId="0" xfId="0" applyNumberFormat="1" applyFont="1" applyFill="1" applyBorder="1" applyAlignment="1">
      <alignment horizontal="left" vertical="center" wrapText="1"/>
    </xf>
    <xf numFmtId="20" fontId="5" fillId="28" borderId="0" xfId="0" applyNumberFormat="1" applyFont="1" applyFill="1" applyBorder="1" applyAlignment="1">
      <alignment horizontal="left" vertical="center" wrapText="1"/>
    </xf>
    <xf numFmtId="20" fontId="11" fillId="7" borderId="0" xfId="0" applyNumberFormat="1" applyFont="1" applyFill="1" applyBorder="1" applyAlignment="1">
      <alignment horizontal="left" vertical="center"/>
    </xf>
    <xf numFmtId="188" fontId="36" fillId="15" borderId="0" xfId="0" applyNumberFormat="1" applyFont="1" applyFill="1" applyBorder="1" applyAlignment="1">
      <alignment horizontal="center" vertical="center"/>
    </xf>
    <xf numFmtId="0" fontId="5" fillId="15" borderId="18" xfId="0" applyFont="1" applyFill="1" applyBorder="1" applyAlignment="1">
      <alignment horizontal="center" vertical="center" wrapText="1"/>
    </xf>
    <xf numFmtId="188" fontId="40" fillId="17" borderId="0" xfId="0" applyNumberFormat="1" applyFont="1" applyFill="1" applyBorder="1" applyAlignment="1">
      <alignment horizontal="center" vertical="center" wrapText="1"/>
    </xf>
    <xf numFmtId="20" fontId="11" fillId="20" borderId="0" xfId="0" applyNumberFormat="1" applyFont="1" applyFill="1" applyBorder="1" applyAlignment="1">
      <alignment horizontal="left" vertical="center"/>
    </xf>
    <xf numFmtId="20" fontId="17" fillId="17" borderId="0" xfId="0" applyNumberFormat="1" applyFont="1" applyFill="1" applyBorder="1" applyAlignment="1">
      <alignment horizontal="left" vertical="center" wrapText="1"/>
    </xf>
    <xf numFmtId="188" fontId="5" fillId="17" borderId="0" xfId="0" applyNumberFormat="1" applyFont="1" applyFill="1" applyBorder="1" applyAlignment="1">
      <alignment horizontal="center" vertical="center"/>
    </xf>
    <xf numFmtId="0" fontId="5" fillId="17" borderId="18" xfId="0" applyFont="1" applyFill="1" applyBorder="1" applyAlignment="1">
      <alignment horizontal="center" vertical="center" wrapText="1"/>
    </xf>
    <xf numFmtId="20" fontId="5" fillId="17" borderId="0" xfId="0" applyNumberFormat="1" applyFont="1" applyFill="1" applyBorder="1" applyAlignment="1">
      <alignment horizontal="left" vertical="center" wrapText="1"/>
    </xf>
    <xf numFmtId="20" fontId="5" fillId="23" borderId="0" xfId="0" applyNumberFormat="1" applyFont="1" applyFill="1" applyBorder="1" applyAlignment="1">
      <alignment horizontal="left" vertical="center" wrapText="1"/>
    </xf>
    <xf numFmtId="0" fontId="5" fillId="0" borderId="0" xfId="0" applyFont="1" applyAlignment="1">
      <alignment horizontal="left"/>
    </xf>
    <xf numFmtId="0" fontId="36" fillId="0" borderId="0" xfId="0" applyFont="1" applyAlignment="1">
      <alignment horizontal="right" wrapText="1"/>
    </xf>
    <xf numFmtId="0" fontId="5" fillId="0" borderId="0" xfId="0" applyFont="1" applyAlignment="1">
      <alignment horizontal="righ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6</xdr:row>
      <xdr:rowOff>123825</xdr:rowOff>
    </xdr:from>
    <xdr:to>
      <xdr:col>4</xdr:col>
      <xdr:colOff>600075</xdr:colOff>
      <xdr:row>6</xdr:row>
      <xdr:rowOff>123825</xdr:rowOff>
    </xdr:to>
    <xdr:sp>
      <xdr:nvSpPr>
        <xdr:cNvPr id="1" name="Line 3"/>
        <xdr:cNvSpPr>
          <a:spLocks/>
        </xdr:cNvSpPr>
      </xdr:nvSpPr>
      <xdr:spPr>
        <a:xfrm flipV="1">
          <a:off x="2152650" y="3238500"/>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419100</xdr:colOff>
      <xdr:row>6</xdr:row>
      <xdr:rowOff>123825</xdr:rowOff>
    </xdr:from>
    <xdr:to>
      <xdr:col>4</xdr:col>
      <xdr:colOff>419100</xdr:colOff>
      <xdr:row>11</xdr:row>
      <xdr:rowOff>142875</xdr:rowOff>
    </xdr:to>
    <xdr:sp>
      <xdr:nvSpPr>
        <xdr:cNvPr id="2" name="Line 4"/>
        <xdr:cNvSpPr>
          <a:spLocks/>
        </xdr:cNvSpPr>
      </xdr:nvSpPr>
      <xdr:spPr>
        <a:xfrm flipH="1">
          <a:off x="2152650" y="3238500"/>
          <a:ext cx="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11</xdr:row>
      <xdr:rowOff>142875</xdr:rowOff>
    </xdr:from>
    <xdr:to>
      <xdr:col>4</xdr:col>
      <xdr:colOff>590550</xdr:colOff>
      <xdr:row>11</xdr:row>
      <xdr:rowOff>142875</xdr:rowOff>
    </xdr:to>
    <xdr:sp>
      <xdr:nvSpPr>
        <xdr:cNvPr id="3" name="Line 5"/>
        <xdr:cNvSpPr>
          <a:spLocks/>
        </xdr:cNvSpPr>
      </xdr:nvSpPr>
      <xdr:spPr>
        <a:xfrm>
          <a:off x="2171700" y="4514850"/>
          <a:ext cx="1524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13</xdr:row>
      <xdr:rowOff>104775</xdr:rowOff>
    </xdr:from>
    <xdr:to>
      <xdr:col>6</xdr:col>
      <xdr:colOff>285750</xdr:colOff>
      <xdr:row>13</xdr:row>
      <xdr:rowOff>104775</xdr:rowOff>
    </xdr:to>
    <xdr:sp>
      <xdr:nvSpPr>
        <xdr:cNvPr id="4" name="Line 8"/>
        <xdr:cNvSpPr>
          <a:spLocks/>
        </xdr:cNvSpPr>
      </xdr:nvSpPr>
      <xdr:spPr>
        <a:xfrm flipH="1" flipV="1">
          <a:off x="3086100" y="4819650"/>
          <a:ext cx="76200" cy="0"/>
        </a:xfrm>
        <a:prstGeom prst="line">
          <a:avLst/>
        </a:prstGeom>
        <a:noFill/>
        <a:ln w="1587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10</xdr:row>
      <xdr:rowOff>123825</xdr:rowOff>
    </xdr:from>
    <xdr:to>
      <xdr:col>6</xdr:col>
      <xdr:colOff>209550</xdr:colOff>
      <xdr:row>13</xdr:row>
      <xdr:rowOff>114300</xdr:rowOff>
    </xdr:to>
    <xdr:sp>
      <xdr:nvSpPr>
        <xdr:cNvPr id="5" name="Line 9"/>
        <xdr:cNvSpPr>
          <a:spLocks/>
        </xdr:cNvSpPr>
      </xdr:nvSpPr>
      <xdr:spPr>
        <a:xfrm flipH="1" flipV="1">
          <a:off x="3086100" y="4267200"/>
          <a:ext cx="0" cy="561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10</xdr:row>
      <xdr:rowOff>123825</xdr:rowOff>
    </xdr:from>
    <xdr:to>
      <xdr:col>6</xdr:col>
      <xdr:colOff>438150</xdr:colOff>
      <xdr:row>10</xdr:row>
      <xdr:rowOff>123825</xdr:rowOff>
    </xdr:to>
    <xdr:sp>
      <xdr:nvSpPr>
        <xdr:cNvPr id="6" name="Line 10"/>
        <xdr:cNvSpPr>
          <a:spLocks/>
        </xdr:cNvSpPr>
      </xdr:nvSpPr>
      <xdr:spPr>
        <a:xfrm flipV="1">
          <a:off x="2847975" y="4267200"/>
          <a:ext cx="466725" cy="0"/>
        </a:xfrm>
        <a:prstGeom prst="line">
          <a:avLst/>
        </a:prstGeom>
        <a:noFill/>
        <a:ln w="15875" cmpd="sng">
          <a:solidFill>
            <a:srgbClr val="000000"/>
          </a:solidFill>
          <a:headEnd type="oval"/>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2"/>
        <xdr:cNvSpPr>
          <a:spLocks/>
        </xdr:cNvSpPr>
      </xdr:nvSpPr>
      <xdr:spPr>
        <a:xfrm flipH="1">
          <a:off x="47625" y="152400"/>
          <a:ext cx="0" cy="0"/>
        </a:xfrm>
        <a:prstGeom prst="line">
          <a:avLst/>
        </a:prstGeom>
        <a:noFill/>
        <a:ln w="952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Line 3"/>
        <xdr:cNvSpPr>
          <a:spLocks/>
        </xdr:cNvSpPr>
      </xdr:nvSpPr>
      <xdr:spPr>
        <a:xfrm flipV="1">
          <a:off x="1524000" y="152400"/>
          <a:ext cx="0" cy="0"/>
        </a:xfrm>
        <a:prstGeom prst="line">
          <a:avLst/>
        </a:prstGeom>
        <a:noFill/>
        <a:ln w="1587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13</xdr:row>
      <xdr:rowOff>133350</xdr:rowOff>
    </xdr:from>
    <xdr:to>
      <xdr:col>5</xdr:col>
      <xdr:colOff>800100</xdr:colOff>
      <xdr:row>15</xdr:row>
      <xdr:rowOff>76200</xdr:rowOff>
    </xdr:to>
    <xdr:sp>
      <xdr:nvSpPr>
        <xdr:cNvPr id="3" name="Text Box 5"/>
        <xdr:cNvSpPr txBox="1">
          <a:spLocks noChangeArrowheads="1"/>
        </xdr:cNvSpPr>
      </xdr:nvSpPr>
      <xdr:spPr>
        <a:xfrm>
          <a:off x="3733800" y="3943350"/>
          <a:ext cx="59055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D4"/>
              </a:solidFill>
              <a:latin typeface="Arial"/>
              <a:ea typeface="Arial"/>
              <a:cs typeface="Arial"/>
            </a:rPr>
            <a:t> </a:t>
          </a:r>
        </a:p>
      </xdr:txBody>
    </xdr:sp>
    <xdr:clientData/>
  </xdr:twoCellAnchor>
  <xdr:twoCellAnchor>
    <xdr:from>
      <xdr:col>5</xdr:col>
      <xdr:colOff>619125</xdr:colOff>
      <xdr:row>11</xdr:row>
      <xdr:rowOff>76200</xdr:rowOff>
    </xdr:from>
    <xdr:to>
      <xdr:col>6</xdr:col>
      <xdr:colOff>285750</xdr:colOff>
      <xdr:row>12</xdr:row>
      <xdr:rowOff>57150</xdr:rowOff>
    </xdr:to>
    <xdr:sp>
      <xdr:nvSpPr>
        <xdr:cNvPr id="4" name="Text Box 7"/>
        <xdr:cNvSpPr txBox="1">
          <a:spLocks noChangeArrowheads="1"/>
        </xdr:cNvSpPr>
      </xdr:nvSpPr>
      <xdr:spPr>
        <a:xfrm>
          <a:off x="4143375" y="3295650"/>
          <a:ext cx="61912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D4"/>
              </a:solidFill>
              <a:latin typeface="Arial"/>
              <a:ea typeface="Arial"/>
              <a:cs typeface="Arial"/>
            </a:rPr>
            <a:t>        </a:t>
          </a:r>
        </a:p>
      </xdr:txBody>
    </xdr:sp>
    <xdr:clientData/>
  </xdr:twoCellAnchor>
  <xdr:twoCellAnchor>
    <xdr:from>
      <xdr:col>5</xdr:col>
      <xdr:colOff>142875</xdr:colOff>
      <xdr:row>10</xdr:row>
      <xdr:rowOff>161925</xdr:rowOff>
    </xdr:from>
    <xdr:to>
      <xdr:col>6</xdr:col>
      <xdr:colOff>628650</xdr:colOff>
      <xdr:row>10</xdr:row>
      <xdr:rowOff>161925</xdr:rowOff>
    </xdr:to>
    <xdr:sp>
      <xdr:nvSpPr>
        <xdr:cNvPr id="5" name="Line 10"/>
        <xdr:cNvSpPr>
          <a:spLocks/>
        </xdr:cNvSpPr>
      </xdr:nvSpPr>
      <xdr:spPr>
        <a:xfrm flipV="1">
          <a:off x="3667125" y="3086100"/>
          <a:ext cx="14382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10</xdr:row>
      <xdr:rowOff>38100</xdr:rowOff>
    </xdr:from>
    <xdr:to>
      <xdr:col>5</xdr:col>
      <xdr:colOff>142875</xdr:colOff>
      <xdr:row>10</xdr:row>
      <xdr:rowOff>161925</xdr:rowOff>
    </xdr:to>
    <xdr:sp>
      <xdr:nvSpPr>
        <xdr:cNvPr id="6" name="Line 9"/>
        <xdr:cNvSpPr>
          <a:spLocks/>
        </xdr:cNvSpPr>
      </xdr:nvSpPr>
      <xdr:spPr>
        <a:xfrm flipH="1" flipV="1">
          <a:off x="3667125" y="296227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10</xdr:row>
      <xdr:rowOff>47625</xdr:rowOff>
    </xdr:from>
    <xdr:to>
      <xdr:col>6</xdr:col>
      <xdr:colOff>628650</xdr:colOff>
      <xdr:row>10</xdr:row>
      <xdr:rowOff>171450</xdr:rowOff>
    </xdr:to>
    <xdr:sp>
      <xdr:nvSpPr>
        <xdr:cNvPr id="7" name="Line 9"/>
        <xdr:cNvSpPr>
          <a:spLocks/>
        </xdr:cNvSpPr>
      </xdr:nvSpPr>
      <xdr:spPr>
        <a:xfrm flipH="1" flipV="1">
          <a:off x="5105400" y="2971800"/>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12</xdr:row>
      <xdr:rowOff>228600</xdr:rowOff>
    </xdr:from>
    <xdr:to>
      <xdr:col>6</xdr:col>
      <xdr:colOff>742950</xdr:colOff>
      <xdr:row>12</xdr:row>
      <xdr:rowOff>228600</xdr:rowOff>
    </xdr:to>
    <xdr:sp>
      <xdr:nvSpPr>
        <xdr:cNvPr id="8" name="Line 10"/>
        <xdr:cNvSpPr>
          <a:spLocks/>
        </xdr:cNvSpPr>
      </xdr:nvSpPr>
      <xdr:spPr>
        <a:xfrm flipV="1">
          <a:off x="2705100" y="3743325"/>
          <a:ext cx="2514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12</xdr:row>
      <xdr:rowOff>104775</xdr:rowOff>
    </xdr:from>
    <xdr:to>
      <xdr:col>4</xdr:col>
      <xdr:colOff>133350</xdr:colOff>
      <xdr:row>12</xdr:row>
      <xdr:rowOff>228600</xdr:rowOff>
    </xdr:to>
    <xdr:sp>
      <xdr:nvSpPr>
        <xdr:cNvPr id="9" name="Line 9"/>
        <xdr:cNvSpPr>
          <a:spLocks/>
        </xdr:cNvSpPr>
      </xdr:nvSpPr>
      <xdr:spPr>
        <a:xfrm flipH="1" flipV="1">
          <a:off x="2705100" y="3619500"/>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742950</xdr:colOff>
      <xdr:row>12</xdr:row>
      <xdr:rowOff>104775</xdr:rowOff>
    </xdr:from>
    <xdr:to>
      <xdr:col>6</xdr:col>
      <xdr:colOff>742950</xdr:colOff>
      <xdr:row>12</xdr:row>
      <xdr:rowOff>228600</xdr:rowOff>
    </xdr:to>
    <xdr:sp>
      <xdr:nvSpPr>
        <xdr:cNvPr id="10" name="Line 9"/>
        <xdr:cNvSpPr>
          <a:spLocks/>
        </xdr:cNvSpPr>
      </xdr:nvSpPr>
      <xdr:spPr>
        <a:xfrm flipH="1" flipV="1">
          <a:off x="5219700" y="3619500"/>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2"/>
        <xdr:cNvSpPr>
          <a:spLocks/>
        </xdr:cNvSpPr>
      </xdr:nvSpPr>
      <xdr:spPr>
        <a:xfrm flipH="1">
          <a:off x="47625" y="2019300"/>
          <a:ext cx="0" cy="0"/>
        </a:xfrm>
        <a:prstGeom prst="line">
          <a:avLst/>
        </a:prstGeom>
        <a:noFill/>
        <a:ln w="952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Line 3"/>
        <xdr:cNvSpPr>
          <a:spLocks/>
        </xdr:cNvSpPr>
      </xdr:nvSpPr>
      <xdr:spPr>
        <a:xfrm flipV="1">
          <a:off x="1600200" y="2019300"/>
          <a:ext cx="0" cy="0"/>
        </a:xfrm>
        <a:prstGeom prst="line">
          <a:avLst/>
        </a:prstGeom>
        <a:noFill/>
        <a:ln w="1587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352425</xdr:colOff>
      <xdr:row>10</xdr:row>
      <xdr:rowOff>161925</xdr:rowOff>
    </xdr:from>
    <xdr:to>
      <xdr:col>6</xdr:col>
      <xdr:colOff>857250</xdr:colOff>
      <xdr:row>10</xdr:row>
      <xdr:rowOff>161925</xdr:rowOff>
    </xdr:to>
    <xdr:sp>
      <xdr:nvSpPr>
        <xdr:cNvPr id="3" name="Line 10"/>
        <xdr:cNvSpPr>
          <a:spLocks/>
        </xdr:cNvSpPr>
      </xdr:nvSpPr>
      <xdr:spPr>
        <a:xfrm flipV="1">
          <a:off x="3952875" y="5410200"/>
          <a:ext cx="14573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361950</xdr:colOff>
      <xdr:row>10</xdr:row>
      <xdr:rowOff>38100</xdr:rowOff>
    </xdr:from>
    <xdr:to>
      <xdr:col>5</xdr:col>
      <xdr:colOff>361950</xdr:colOff>
      <xdr:row>10</xdr:row>
      <xdr:rowOff>161925</xdr:rowOff>
    </xdr:to>
    <xdr:sp>
      <xdr:nvSpPr>
        <xdr:cNvPr id="4" name="Line 9"/>
        <xdr:cNvSpPr>
          <a:spLocks/>
        </xdr:cNvSpPr>
      </xdr:nvSpPr>
      <xdr:spPr>
        <a:xfrm flipH="1" flipV="1">
          <a:off x="3962400" y="528637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10</xdr:row>
      <xdr:rowOff>28575</xdr:rowOff>
    </xdr:from>
    <xdr:to>
      <xdr:col>6</xdr:col>
      <xdr:colOff>838200</xdr:colOff>
      <xdr:row>10</xdr:row>
      <xdr:rowOff>171450</xdr:rowOff>
    </xdr:to>
    <xdr:sp>
      <xdr:nvSpPr>
        <xdr:cNvPr id="5" name="Line 9"/>
        <xdr:cNvSpPr>
          <a:spLocks/>
        </xdr:cNvSpPr>
      </xdr:nvSpPr>
      <xdr:spPr>
        <a:xfrm flipH="1" flipV="1">
          <a:off x="5391150" y="5276850"/>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11</xdr:row>
      <xdr:rowOff>219075</xdr:rowOff>
    </xdr:from>
    <xdr:to>
      <xdr:col>6</xdr:col>
      <xdr:colOff>857250</xdr:colOff>
      <xdr:row>11</xdr:row>
      <xdr:rowOff>219075</xdr:rowOff>
    </xdr:to>
    <xdr:sp>
      <xdr:nvSpPr>
        <xdr:cNvPr id="6" name="Line 10"/>
        <xdr:cNvSpPr>
          <a:spLocks/>
        </xdr:cNvSpPr>
      </xdr:nvSpPr>
      <xdr:spPr>
        <a:xfrm flipV="1">
          <a:off x="2895600" y="5695950"/>
          <a:ext cx="2514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11</xdr:row>
      <xdr:rowOff>76200</xdr:rowOff>
    </xdr:from>
    <xdr:to>
      <xdr:col>4</xdr:col>
      <xdr:colOff>247650</xdr:colOff>
      <xdr:row>11</xdr:row>
      <xdr:rowOff>219075</xdr:rowOff>
    </xdr:to>
    <xdr:sp>
      <xdr:nvSpPr>
        <xdr:cNvPr id="7" name="Line 9"/>
        <xdr:cNvSpPr>
          <a:spLocks/>
        </xdr:cNvSpPr>
      </xdr:nvSpPr>
      <xdr:spPr>
        <a:xfrm flipH="1" flipV="1">
          <a:off x="2895600" y="5553075"/>
          <a:ext cx="0" cy="142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11</xdr:row>
      <xdr:rowOff>76200</xdr:rowOff>
    </xdr:from>
    <xdr:to>
      <xdr:col>6</xdr:col>
      <xdr:colOff>838200</xdr:colOff>
      <xdr:row>11</xdr:row>
      <xdr:rowOff>200025</xdr:rowOff>
    </xdr:to>
    <xdr:sp>
      <xdr:nvSpPr>
        <xdr:cNvPr id="8" name="Line 9"/>
        <xdr:cNvSpPr>
          <a:spLocks/>
        </xdr:cNvSpPr>
      </xdr:nvSpPr>
      <xdr:spPr>
        <a:xfrm flipH="1" flipV="1">
          <a:off x="5391150" y="555307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2"/>
        <xdr:cNvSpPr>
          <a:spLocks/>
        </xdr:cNvSpPr>
      </xdr:nvSpPr>
      <xdr:spPr>
        <a:xfrm flipH="1">
          <a:off x="28575" y="152400"/>
          <a:ext cx="0" cy="0"/>
        </a:xfrm>
        <a:prstGeom prst="line">
          <a:avLst/>
        </a:prstGeom>
        <a:noFill/>
        <a:ln w="952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3"/>
        <xdr:cNvSpPr>
          <a:spLocks/>
        </xdr:cNvSpPr>
      </xdr:nvSpPr>
      <xdr:spPr>
        <a:xfrm flipV="1">
          <a:off x="28575" y="152400"/>
          <a:ext cx="0" cy="0"/>
        </a:xfrm>
        <a:prstGeom prst="line">
          <a:avLst/>
        </a:prstGeom>
        <a:noFill/>
        <a:ln w="15875"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flipH="1">
          <a:off x="342900" y="1257300"/>
          <a:ext cx="0" cy="0"/>
        </a:xfrm>
        <a:prstGeom prst="line">
          <a:avLst/>
        </a:prstGeom>
        <a:noFill/>
        <a:ln w="9525" cmpd="sng">
          <a:solidFill>
            <a:srgbClr val="6896CE"/>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flipV="1">
          <a:off x="4667250" y="1257300"/>
          <a:ext cx="0" cy="0"/>
        </a:xfrm>
        <a:prstGeom prst="line">
          <a:avLst/>
        </a:prstGeom>
        <a:noFill/>
        <a:ln w="15875" cmpd="sng">
          <a:solidFill>
            <a:srgbClr val="6896CE"/>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23</xdr:row>
      <xdr:rowOff>209550</xdr:rowOff>
    </xdr:from>
    <xdr:to>
      <xdr:col>6</xdr:col>
      <xdr:colOff>723900</xdr:colOff>
      <xdr:row>23</xdr:row>
      <xdr:rowOff>381000</xdr:rowOff>
    </xdr:to>
    <xdr:sp>
      <xdr:nvSpPr>
        <xdr:cNvPr id="1" name="Rectangle 5"/>
        <xdr:cNvSpPr>
          <a:spLocks/>
        </xdr:cNvSpPr>
      </xdr:nvSpPr>
      <xdr:spPr>
        <a:xfrm>
          <a:off x="3571875" y="4991100"/>
          <a:ext cx="685800"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p>
      </xdr:txBody>
    </xdr:sp>
    <xdr:clientData/>
  </xdr:twoCellAnchor>
  <xdr:twoCellAnchor>
    <xdr:from>
      <xdr:col>5</xdr:col>
      <xdr:colOff>38100</xdr:colOff>
      <xdr:row>23</xdr:row>
      <xdr:rowOff>123825</xdr:rowOff>
    </xdr:from>
    <xdr:to>
      <xdr:col>7</xdr:col>
      <xdr:colOff>790575</xdr:colOff>
      <xdr:row>23</xdr:row>
      <xdr:rowOff>123825</xdr:rowOff>
    </xdr:to>
    <xdr:sp>
      <xdr:nvSpPr>
        <xdr:cNvPr id="2" name="Line 10"/>
        <xdr:cNvSpPr>
          <a:spLocks/>
        </xdr:cNvSpPr>
      </xdr:nvSpPr>
      <xdr:spPr>
        <a:xfrm flipV="1">
          <a:off x="2695575" y="4905375"/>
          <a:ext cx="25050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22</xdr:row>
      <xdr:rowOff>180975</xdr:rowOff>
    </xdr:from>
    <xdr:to>
      <xdr:col>5</xdr:col>
      <xdr:colOff>38100</xdr:colOff>
      <xdr:row>23</xdr:row>
      <xdr:rowOff>123825</xdr:rowOff>
    </xdr:to>
    <xdr:sp>
      <xdr:nvSpPr>
        <xdr:cNvPr id="3" name="Line 9"/>
        <xdr:cNvSpPr>
          <a:spLocks/>
        </xdr:cNvSpPr>
      </xdr:nvSpPr>
      <xdr:spPr>
        <a:xfrm flipH="1" flipV="1">
          <a:off x="2695575" y="4772025"/>
          <a:ext cx="0" cy="1333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781050</xdr:colOff>
      <xdr:row>22</xdr:row>
      <xdr:rowOff>180975</xdr:rowOff>
    </xdr:from>
    <xdr:to>
      <xdr:col>7</xdr:col>
      <xdr:colOff>781050</xdr:colOff>
      <xdr:row>23</xdr:row>
      <xdr:rowOff>114300</xdr:rowOff>
    </xdr:to>
    <xdr:sp>
      <xdr:nvSpPr>
        <xdr:cNvPr id="4" name="Line 9"/>
        <xdr:cNvSpPr>
          <a:spLocks/>
        </xdr:cNvSpPr>
      </xdr:nvSpPr>
      <xdr:spPr>
        <a:xfrm flipH="1" flipV="1">
          <a:off x="5191125" y="4772025"/>
          <a:ext cx="0" cy="123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3.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4.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5.vml" /><Relationship Id="rId3"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6.vml" /><Relationship Id="rId3"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7.vml" /><Relationship Id="rId3"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8.vml" /><Relationship Id="rId3" Type="http://schemas.openxmlformats.org/officeDocument/2006/relationships/drawing" Target="../drawings/drawing4.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9.vml" /><Relationship Id="rId3" Type="http://schemas.openxmlformats.org/officeDocument/2006/relationships/drawing" Target="../drawings/drawing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0.vml" /><Relationship Id="rId3"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9.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0.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1.vml" /></Relationships>
</file>

<file path=xl/worksheets/sheet1.xml><?xml version="1.0" encoding="utf-8"?>
<worksheet xmlns="http://schemas.openxmlformats.org/spreadsheetml/2006/main" xmlns:r="http://schemas.openxmlformats.org/officeDocument/2006/relationships">
  <dimension ref="A1:D16"/>
  <sheetViews>
    <sheetView showGridLines="0" tabSelected="1" zoomScalePageLayoutView="0" workbookViewId="0" topLeftCell="A1">
      <selection activeCell="B2" sqref="B2:C12"/>
    </sheetView>
  </sheetViews>
  <sheetFormatPr defaultColWidth="8.8515625" defaultRowHeight="12.75"/>
  <cols>
    <col min="1" max="1" width="6.421875" style="3" customWidth="1"/>
    <col min="2" max="2" width="48.28125" style="3" customWidth="1"/>
    <col min="3" max="3" width="22.28125" style="3" customWidth="1"/>
    <col min="4" max="4" width="4.7109375" style="3" customWidth="1"/>
    <col min="5" max="5" width="0.9921875" style="3" customWidth="1"/>
    <col min="6" max="16384" width="8.8515625" style="3" customWidth="1"/>
  </cols>
  <sheetData>
    <row r="1" spans="1:4" ht="39.75" customHeight="1">
      <c r="A1" s="261" t="s">
        <v>10</v>
      </c>
      <c r="B1" s="261"/>
      <c r="C1" s="261"/>
      <c r="D1" s="261"/>
    </row>
    <row r="2" spans="1:4" s="1" customFormat="1" ht="18" customHeight="1">
      <c r="A2" s="5"/>
      <c r="B2" s="7" t="s">
        <v>14</v>
      </c>
      <c r="C2" s="8">
        <v>966400</v>
      </c>
      <c r="D2" s="9"/>
    </row>
    <row r="3" spans="1:4" s="1" customFormat="1" ht="18" customHeight="1">
      <c r="A3" s="5"/>
      <c r="B3" s="7" t="s">
        <v>22</v>
      </c>
      <c r="C3" s="10">
        <v>2345500</v>
      </c>
      <c r="D3" s="9"/>
    </row>
    <row r="4" spans="2:4" s="1" customFormat="1" ht="18" customHeight="1">
      <c r="B4" s="7" t="s">
        <v>15</v>
      </c>
      <c r="C4" s="10">
        <v>818200</v>
      </c>
      <c r="D4" s="9"/>
    </row>
    <row r="5" spans="1:4" s="1" customFormat="1" ht="18" customHeight="1">
      <c r="A5" s="5"/>
      <c r="B5" s="7" t="s">
        <v>16</v>
      </c>
      <c r="C5" s="10">
        <v>322300</v>
      </c>
      <c r="D5" s="9"/>
    </row>
    <row r="6" spans="1:4" s="1" customFormat="1" ht="18" customHeight="1">
      <c r="A6" s="5"/>
      <c r="B6" s="7" t="s">
        <v>5</v>
      </c>
      <c r="C6" s="10">
        <v>125500</v>
      </c>
      <c r="D6" s="9"/>
    </row>
    <row r="7" spans="2:4" s="1" customFormat="1" ht="18" customHeight="1">
      <c r="B7" s="7" t="s">
        <v>6</v>
      </c>
      <c r="C7" s="10">
        <v>88900</v>
      </c>
      <c r="D7" s="9"/>
    </row>
    <row r="8" spans="1:4" s="1" customFormat="1" ht="18" customHeight="1">
      <c r="A8" s="5"/>
      <c r="B8" s="7" t="s">
        <v>17</v>
      </c>
      <c r="C8" s="10">
        <v>456000</v>
      </c>
      <c r="D8" s="9"/>
    </row>
    <row r="9" spans="1:4" s="1" customFormat="1" ht="18" customHeight="1">
      <c r="A9" s="5"/>
      <c r="B9" s="7" t="s">
        <v>7</v>
      </c>
      <c r="C9" s="10">
        <v>56600</v>
      </c>
      <c r="D9" s="9"/>
    </row>
    <row r="10" spans="2:4" s="1" customFormat="1" ht="18" customHeight="1">
      <c r="B10" s="7" t="s">
        <v>18</v>
      </c>
      <c r="C10" s="10">
        <v>24400</v>
      </c>
      <c r="D10" s="9"/>
    </row>
    <row r="11" spans="1:4" s="1" customFormat="1" ht="18" customHeight="1">
      <c r="A11" s="5"/>
      <c r="B11" s="7" t="s">
        <v>25</v>
      </c>
      <c r="C11" s="10">
        <v>777000</v>
      </c>
      <c r="D11" s="9"/>
    </row>
    <row r="12" spans="2:4" s="1" customFormat="1" ht="18" customHeight="1">
      <c r="B12" s="7" t="s">
        <v>21</v>
      </c>
      <c r="C12" s="10">
        <v>717000</v>
      </c>
      <c r="D12" s="9"/>
    </row>
    <row r="13" spans="2:4" s="1" customFormat="1" ht="6.75" customHeight="1">
      <c r="B13" s="11"/>
      <c r="C13" s="12"/>
      <c r="D13" s="13"/>
    </row>
    <row r="14" spans="2:3" s="1" customFormat="1" ht="18" customHeight="1">
      <c r="B14" s="5"/>
      <c r="C14" s="5"/>
    </row>
    <row r="15" spans="1:4" s="6" customFormat="1" ht="28.5" customHeight="1">
      <c r="A15" s="6" t="s">
        <v>12</v>
      </c>
      <c r="B15" s="262" t="s">
        <v>11</v>
      </c>
      <c r="C15" s="262"/>
      <c r="D15" s="262"/>
    </row>
    <row r="16" spans="1:4" s="6" customFormat="1" ht="54" customHeight="1">
      <c r="A16" s="6" t="s">
        <v>13</v>
      </c>
      <c r="B16" s="261" t="s">
        <v>23</v>
      </c>
      <c r="C16" s="261"/>
      <c r="D16" s="261"/>
    </row>
  </sheetData>
  <sheetProtection/>
  <mergeCells count="3">
    <mergeCell ref="A1:D1"/>
    <mergeCell ref="B15:D15"/>
    <mergeCell ref="B16:D16"/>
  </mergeCells>
  <printOptions/>
  <pageMargins left="0.75" right="0.75" top="1.75" bottom="1" header="0.75" footer="0.5"/>
  <pageSetup horizontalDpi="1200" verticalDpi="1200" orientation="portrait"/>
  <headerFooter alignWithMargins="0">
    <oddHeader>&amp;R&amp;"Myriad Web Pro,Bold"&amp;20B-17.06</oddHeader>
  </headerFooter>
  <legacyDrawing r:id="rId2"/>
  <legacyDrawingHF r:id="rId3"/>
</worksheet>
</file>

<file path=xl/worksheets/sheet10.xml><?xml version="1.0" encoding="utf-8"?>
<worksheet xmlns="http://schemas.openxmlformats.org/spreadsheetml/2006/main" xmlns:r="http://schemas.openxmlformats.org/officeDocument/2006/relationships">
  <dimension ref="A1:G26"/>
  <sheetViews>
    <sheetView zoomScalePageLayoutView="0" workbookViewId="0" topLeftCell="A1">
      <selection activeCell="I15" sqref="I15"/>
    </sheetView>
  </sheetViews>
  <sheetFormatPr defaultColWidth="8.8515625" defaultRowHeight="12.75"/>
  <cols>
    <col min="1" max="1" width="3.8515625" style="3" customWidth="1"/>
    <col min="2" max="2" width="10.28125" style="3" customWidth="1"/>
    <col min="3" max="3" width="35.7109375" style="3" customWidth="1"/>
    <col min="4" max="4" width="2.00390625" style="3" customWidth="1"/>
    <col min="5" max="6" width="12.421875" style="3" customWidth="1"/>
    <col min="7" max="7" width="5.140625" style="3" customWidth="1"/>
    <col min="8" max="8" width="3.8515625" style="3" customWidth="1"/>
    <col min="9" max="16384" width="8.8515625" style="3" customWidth="1"/>
  </cols>
  <sheetData>
    <row r="1" spans="1:7" ht="24" customHeight="1">
      <c r="A1" s="1"/>
      <c r="B1" s="290" t="s">
        <v>86</v>
      </c>
      <c r="C1" s="291"/>
      <c r="D1" s="291"/>
      <c r="E1" s="292"/>
      <c r="F1" s="109" t="s">
        <v>87</v>
      </c>
      <c r="G1" s="45"/>
    </row>
    <row r="2" spans="2:7" s="1" customFormat="1" ht="18" customHeight="1">
      <c r="B2" s="110" t="s">
        <v>88</v>
      </c>
      <c r="C2" s="110" t="s">
        <v>89</v>
      </c>
      <c r="D2" s="111"/>
      <c r="E2" s="110" t="s">
        <v>90</v>
      </c>
      <c r="F2" s="110" t="s">
        <v>91</v>
      </c>
      <c r="G2" s="112"/>
    </row>
    <row r="3" spans="2:7" s="1" customFormat="1" ht="18" customHeight="1">
      <c r="B3" s="113" t="s">
        <v>92</v>
      </c>
      <c r="C3" s="114"/>
      <c r="D3" s="115"/>
      <c r="E3" s="116"/>
      <c r="F3" s="116"/>
      <c r="G3" s="117"/>
    </row>
    <row r="4" spans="2:6" s="1" customFormat="1" ht="18" customHeight="1">
      <c r="B4" s="113"/>
      <c r="C4" s="118"/>
      <c r="D4" s="115"/>
      <c r="E4" s="116"/>
      <c r="F4" s="116"/>
    </row>
    <row r="5" spans="2:7" s="1" customFormat="1" ht="34.5" customHeight="1">
      <c r="B5" s="113"/>
      <c r="C5" s="119" t="s">
        <v>93</v>
      </c>
      <c r="D5" s="115"/>
      <c r="E5" s="116"/>
      <c r="F5" s="116"/>
      <c r="G5" s="117"/>
    </row>
    <row r="6" spans="2:6" s="1" customFormat="1" ht="18" customHeight="1">
      <c r="B6" s="113"/>
      <c r="C6" s="115"/>
      <c r="D6" s="115"/>
      <c r="E6" s="116"/>
      <c r="F6" s="116"/>
    </row>
    <row r="7" spans="2:7" s="1" customFormat="1" ht="18" customHeight="1">
      <c r="B7" s="113" t="s">
        <v>94</v>
      </c>
      <c r="C7" s="114"/>
      <c r="D7" s="115"/>
      <c r="E7" s="116"/>
      <c r="F7" s="116"/>
      <c r="G7" s="45"/>
    </row>
    <row r="8" spans="2:6" s="1" customFormat="1" ht="18" customHeight="1">
      <c r="B8" s="113"/>
      <c r="C8" s="118"/>
      <c r="D8" s="115"/>
      <c r="E8" s="116"/>
      <c r="F8" s="116"/>
    </row>
    <row r="9" spans="2:6" s="1" customFormat="1" ht="18" customHeight="1">
      <c r="B9" s="113"/>
      <c r="C9" s="118"/>
      <c r="D9" s="115"/>
      <c r="E9" s="116"/>
      <c r="F9" s="116"/>
    </row>
    <row r="10" spans="2:6" s="1" customFormat="1" ht="18" customHeight="1">
      <c r="B10" s="113"/>
      <c r="C10" s="118"/>
      <c r="D10" s="115"/>
      <c r="E10" s="116"/>
      <c r="F10" s="116"/>
    </row>
    <row r="11" spans="2:7" s="1" customFormat="1" ht="67.5" customHeight="1">
      <c r="B11" s="113"/>
      <c r="C11" s="119" t="s">
        <v>95</v>
      </c>
      <c r="D11" s="115"/>
      <c r="E11" s="116"/>
      <c r="F11" s="116"/>
      <c r="G11" s="45"/>
    </row>
    <row r="12" spans="2:6" s="1" customFormat="1" ht="18" customHeight="1">
      <c r="B12" s="113"/>
      <c r="C12" s="115"/>
      <c r="D12" s="115"/>
      <c r="E12" s="116"/>
      <c r="F12" s="116"/>
    </row>
    <row r="13" spans="2:7" s="1" customFormat="1" ht="18" customHeight="1">
      <c r="B13" s="113" t="s">
        <v>96</v>
      </c>
      <c r="C13" s="114"/>
      <c r="D13" s="115"/>
      <c r="E13" s="116"/>
      <c r="F13" s="116"/>
      <c r="G13" s="45"/>
    </row>
    <row r="14" spans="2:6" s="1" customFormat="1" ht="18" customHeight="1">
      <c r="B14" s="113"/>
      <c r="C14" s="118"/>
      <c r="D14" s="115"/>
      <c r="E14" s="116"/>
      <c r="F14" s="116"/>
    </row>
    <row r="15" spans="2:7" s="1" customFormat="1" ht="34.5" customHeight="1">
      <c r="B15" s="113"/>
      <c r="C15" s="119" t="s">
        <v>97</v>
      </c>
      <c r="D15" s="115"/>
      <c r="E15" s="116"/>
      <c r="F15" s="116"/>
      <c r="G15" s="45"/>
    </row>
    <row r="16" spans="2:6" s="1" customFormat="1" ht="18" customHeight="1">
      <c r="B16" s="113"/>
      <c r="C16" s="115"/>
      <c r="D16" s="115"/>
      <c r="E16" s="116"/>
      <c r="F16" s="116"/>
    </row>
    <row r="17" spans="2:7" s="1" customFormat="1" ht="18" customHeight="1">
      <c r="B17" s="113" t="s">
        <v>98</v>
      </c>
      <c r="C17" s="114"/>
      <c r="D17" s="115"/>
      <c r="E17" s="116"/>
      <c r="F17" s="116"/>
      <c r="G17" s="45"/>
    </row>
    <row r="18" spans="2:6" s="1" customFormat="1" ht="18" customHeight="1">
      <c r="B18" s="113"/>
      <c r="C18" s="118"/>
      <c r="D18" s="115"/>
      <c r="E18" s="116"/>
      <c r="F18" s="116"/>
    </row>
    <row r="19" spans="2:7" s="1" customFormat="1" ht="34.5" customHeight="1">
      <c r="B19" s="113"/>
      <c r="C19" s="119" t="s">
        <v>99</v>
      </c>
      <c r="D19" s="115"/>
      <c r="E19" s="116"/>
      <c r="F19" s="116"/>
      <c r="G19" s="45"/>
    </row>
    <row r="20" spans="2:6" s="1" customFormat="1" ht="18" customHeight="1">
      <c r="B20" s="113"/>
      <c r="C20" s="115"/>
      <c r="D20" s="115"/>
      <c r="E20" s="116"/>
      <c r="F20" s="116"/>
    </row>
    <row r="21" spans="2:7" s="1" customFormat="1" ht="18" customHeight="1">
      <c r="B21" s="113" t="s">
        <v>98</v>
      </c>
      <c r="C21" s="114"/>
      <c r="D21" s="115"/>
      <c r="E21" s="116"/>
      <c r="F21" s="116"/>
      <c r="G21" s="45"/>
    </row>
    <row r="22" spans="2:6" s="1" customFormat="1" ht="18" customHeight="1">
      <c r="B22" s="113"/>
      <c r="C22" s="118"/>
      <c r="D22" s="115"/>
      <c r="E22" s="116"/>
      <c r="F22" s="116"/>
    </row>
    <row r="23" spans="2:6" s="1" customFormat="1" ht="34.5" customHeight="1">
      <c r="B23" s="113"/>
      <c r="C23" s="119" t="s">
        <v>100</v>
      </c>
      <c r="D23" s="115"/>
      <c r="E23" s="116"/>
      <c r="F23" s="116"/>
    </row>
    <row r="24" spans="2:6" s="1" customFormat="1" ht="9" customHeight="1">
      <c r="B24" s="113"/>
      <c r="C24" s="120"/>
      <c r="D24" s="115"/>
      <c r="E24" s="116"/>
      <c r="F24" s="116"/>
    </row>
    <row r="25" spans="2:6" ht="6.75" customHeight="1">
      <c r="B25" s="121"/>
      <c r="C25" s="122"/>
      <c r="D25" s="122"/>
      <c r="E25" s="122"/>
      <c r="F25" s="123"/>
    </row>
    <row r="26" spans="1:6" ht="48.75" customHeight="1">
      <c r="A26" s="293"/>
      <c r="B26" s="293"/>
      <c r="C26" s="293"/>
      <c r="D26" s="293"/>
      <c r="E26" s="293"/>
      <c r="F26" s="293"/>
    </row>
    <row r="27" ht="6.75" customHeight="1"/>
  </sheetData>
  <sheetProtection/>
  <mergeCells count="2">
    <mergeCell ref="B1:E1"/>
    <mergeCell ref="A26:F26"/>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2">
      <selection activeCell="A9" sqref="A9:G14"/>
    </sheetView>
  </sheetViews>
  <sheetFormatPr defaultColWidth="8.8515625" defaultRowHeight="12.75"/>
  <cols>
    <col min="1" max="1" width="13.8515625" style="3" customWidth="1"/>
    <col min="2" max="2" width="3.7109375" style="3" customWidth="1"/>
    <col min="3" max="3" width="29.7109375" style="3" customWidth="1"/>
    <col min="4" max="4" width="3.00390625" style="3" customWidth="1"/>
    <col min="5" max="6" width="13.8515625" style="3" customWidth="1"/>
    <col min="7" max="7" width="3.7109375" style="3" customWidth="1"/>
    <col min="8" max="8" width="0.85546875" style="3" customWidth="1"/>
    <col min="9" max="16384" width="8.8515625" style="3" customWidth="1"/>
  </cols>
  <sheetData>
    <row r="1" spans="1:7" ht="57.75" customHeight="1">
      <c r="A1" s="267" t="s">
        <v>101</v>
      </c>
      <c r="B1" s="267"/>
      <c r="C1" s="267"/>
      <c r="D1" s="267"/>
      <c r="E1" s="267"/>
      <c r="F1" s="267"/>
      <c r="G1" s="267"/>
    </row>
    <row r="2" spans="1:7" ht="18" customHeight="1">
      <c r="A2" s="4"/>
      <c r="B2" s="124"/>
      <c r="C2" s="125" t="s">
        <v>102</v>
      </c>
      <c r="D2" s="125"/>
      <c r="E2" s="126">
        <v>85000</v>
      </c>
      <c r="F2" s="126"/>
      <c r="G2" s="127"/>
    </row>
    <row r="3" spans="1:7" ht="18" customHeight="1">
      <c r="A3" s="4"/>
      <c r="B3" s="124"/>
      <c r="C3" s="128" t="s">
        <v>103</v>
      </c>
      <c r="D3" s="128"/>
      <c r="E3" s="126"/>
      <c r="F3" s="126">
        <v>50000</v>
      </c>
      <c r="G3" s="127"/>
    </row>
    <row r="4" spans="1:7" ht="18" customHeight="1">
      <c r="A4" s="4"/>
      <c r="B4" s="124"/>
      <c r="C4" s="128" t="s">
        <v>104</v>
      </c>
      <c r="D4" s="128"/>
      <c r="E4" s="126"/>
      <c r="F4" s="126">
        <v>15000</v>
      </c>
      <c r="G4" s="127"/>
    </row>
    <row r="5" spans="1:7" ht="18" customHeight="1">
      <c r="A5" s="4"/>
      <c r="B5" s="124"/>
      <c r="C5" s="128" t="s">
        <v>105</v>
      </c>
      <c r="D5" s="128"/>
      <c r="E5" s="126"/>
      <c r="F5" s="126">
        <v>4000</v>
      </c>
      <c r="G5" s="127"/>
    </row>
    <row r="6" spans="1:7" ht="18" customHeight="1">
      <c r="A6" s="4"/>
      <c r="B6" s="124"/>
      <c r="C6" s="128" t="s">
        <v>106</v>
      </c>
      <c r="D6" s="128"/>
      <c r="E6" s="126"/>
      <c r="F6" s="126">
        <v>16000</v>
      </c>
      <c r="G6" s="127"/>
    </row>
    <row r="7" spans="1:7" ht="7.5" customHeight="1">
      <c r="A7" s="4"/>
      <c r="B7" s="294"/>
      <c r="C7" s="295"/>
      <c r="D7" s="295"/>
      <c r="E7" s="295"/>
      <c r="F7" s="295"/>
      <c r="G7" s="295"/>
    </row>
    <row r="8" spans="1:6" ht="18" customHeight="1">
      <c r="A8" s="4"/>
      <c r="B8" s="4"/>
      <c r="C8" s="4"/>
      <c r="D8" s="4"/>
      <c r="E8" s="129"/>
      <c r="F8" s="130"/>
    </row>
    <row r="9" spans="1:7" ht="75.75" customHeight="1">
      <c r="A9" s="267" t="s">
        <v>107</v>
      </c>
      <c r="B9" s="267"/>
      <c r="C9" s="267"/>
      <c r="D9" s="267"/>
      <c r="E9" s="267"/>
      <c r="F9" s="267"/>
      <c r="G9" s="267"/>
    </row>
    <row r="10" spans="1:7" ht="43.5" customHeight="1">
      <c r="A10" s="6" t="s">
        <v>108</v>
      </c>
      <c r="B10" s="267" t="s">
        <v>109</v>
      </c>
      <c r="C10" s="296"/>
      <c r="D10" s="296"/>
      <c r="E10" s="296"/>
      <c r="F10" s="296"/>
      <c r="G10" s="296"/>
    </row>
    <row r="11" spans="3:7" ht="12.75">
      <c r="C11" s="131"/>
      <c r="D11" s="131"/>
      <c r="E11" s="131"/>
      <c r="F11" s="131"/>
      <c r="G11" s="131"/>
    </row>
    <row r="12" spans="1:7" ht="43.5" customHeight="1">
      <c r="A12" s="6" t="s">
        <v>110</v>
      </c>
      <c r="B12" s="267" t="s">
        <v>111</v>
      </c>
      <c r="C12" s="296"/>
      <c r="D12" s="296"/>
      <c r="E12" s="296"/>
      <c r="F12" s="296"/>
      <c r="G12" s="296"/>
    </row>
    <row r="13" spans="3:7" ht="12.75">
      <c r="C13" s="131"/>
      <c r="D13" s="131"/>
      <c r="E13" s="131"/>
      <c r="F13" s="131"/>
      <c r="G13" s="131"/>
    </row>
    <row r="14" spans="1:7" ht="43.5" customHeight="1">
      <c r="A14" s="6" t="s">
        <v>112</v>
      </c>
      <c r="B14" s="267" t="s">
        <v>113</v>
      </c>
      <c r="C14" s="296"/>
      <c r="D14" s="296"/>
      <c r="E14" s="296"/>
      <c r="F14" s="296"/>
      <c r="G14" s="296"/>
    </row>
  </sheetData>
  <sheetProtection/>
  <mergeCells count="6">
    <mergeCell ref="A1:G1"/>
    <mergeCell ref="B7:G7"/>
    <mergeCell ref="A9:G9"/>
    <mergeCell ref="B10:G10"/>
    <mergeCell ref="B12:G12"/>
    <mergeCell ref="B14:G14"/>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G29"/>
  <sheetViews>
    <sheetView zoomScalePageLayoutView="0" workbookViewId="0" topLeftCell="A1">
      <selection activeCell="J17" sqref="J17"/>
    </sheetView>
  </sheetViews>
  <sheetFormatPr defaultColWidth="8.8515625" defaultRowHeight="12.75"/>
  <cols>
    <col min="1" max="1" width="3.8515625" style="3" customWidth="1"/>
    <col min="2" max="2" width="10.28125" style="3" customWidth="1"/>
    <col min="3" max="3" width="35.7109375" style="3" customWidth="1"/>
    <col min="4" max="4" width="2.00390625" style="3" customWidth="1"/>
    <col min="5" max="6" width="12.421875" style="3" customWidth="1"/>
    <col min="7" max="7" width="5.140625" style="3" customWidth="1"/>
    <col min="8" max="8" width="3.8515625" style="3" customWidth="1"/>
    <col min="9" max="16384" width="8.8515625" style="3" customWidth="1"/>
  </cols>
  <sheetData>
    <row r="1" spans="1:7" ht="24" customHeight="1">
      <c r="A1" s="1"/>
      <c r="B1" s="297" t="s">
        <v>114</v>
      </c>
      <c r="C1" s="298"/>
      <c r="D1" s="298"/>
      <c r="E1" s="298"/>
      <c r="F1" s="298"/>
      <c r="G1" s="45"/>
    </row>
    <row r="2" spans="2:7" s="1" customFormat="1" ht="18" customHeight="1">
      <c r="B2" s="110" t="s">
        <v>88</v>
      </c>
      <c r="C2" s="110" t="s">
        <v>89</v>
      </c>
      <c r="D2" s="111"/>
      <c r="E2" s="110" t="s">
        <v>90</v>
      </c>
      <c r="F2" s="110" t="s">
        <v>91</v>
      </c>
      <c r="G2" s="112"/>
    </row>
    <row r="3" spans="2:7" s="1" customFormat="1" ht="18" customHeight="1">
      <c r="B3" s="113" t="s">
        <v>115</v>
      </c>
      <c r="C3" s="114"/>
      <c r="D3" s="115"/>
      <c r="E3" s="116"/>
      <c r="F3" s="116"/>
      <c r="G3" s="117"/>
    </row>
    <row r="4" spans="2:6" s="1" customFormat="1" ht="18" customHeight="1">
      <c r="B4" s="113"/>
      <c r="C4" s="118"/>
      <c r="D4" s="115"/>
      <c r="E4" s="116"/>
      <c r="F4" s="116"/>
    </row>
    <row r="5" spans="2:6" s="1" customFormat="1" ht="18" customHeight="1">
      <c r="B5" s="113"/>
      <c r="C5" s="118"/>
      <c r="D5" s="115"/>
      <c r="E5" s="116"/>
      <c r="F5" s="116"/>
    </row>
    <row r="6" spans="2:6" s="1" customFormat="1" ht="18" customHeight="1">
      <c r="B6" s="113"/>
      <c r="C6" s="118"/>
      <c r="D6" s="115"/>
      <c r="E6" s="116"/>
      <c r="F6" s="116"/>
    </row>
    <row r="7" spans="2:7" s="1" customFormat="1" ht="49.5" customHeight="1">
      <c r="B7" s="113"/>
      <c r="C7" s="119" t="s">
        <v>116</v>
      </c>
      <c r="D7" s="115"/>
      <c r="E7" s="116"/>
      <c r="F7" s="116"/>
      <c r="G7" s="45"/>
    </row>
    <row r="8" spans="2:6" s="1" customFormat="1" ht="6.75" customHeight="1">
      <c r="B8" s="113"/>
      <c r="C8" s="115"/>
      <c r="D8" s="115"/>
      <c r="E8" s="116"/>
      <c r="F8" s="116"/>
    </row>
    <row r="9" spans="2:7" s="1" customFormat="1" ht="18" customHeight="1">
      <c r="B9" s="113" t="s">
        <v>117</v>
      </c>
      <c r="C9" s="114"/>
      <c r="D9" s="115"/>
      <c r="E9" s="116"/>
      <c r="F9" s="116"/>
      <c r="G9" s="45"/>
    </row>
    <row r="10" spans="2:6" s="1" customFormat="1" ht="18" customHeight="1">
      <c r="B10" s="113"/>
      <c r="C10" s="118"/>
      <c r="D10" s="115"/>
      <c r="E10" s="116"/>
      <c r="F10" s="116"/>
    </row>
    <row r="11" spans="2:6" s="1" customFormat="1" ht="18" customHeight="1">
      <c r="B11" s="113"/>
      <c r="C11" s="118"/>
      <c r="D11" s="115"/>
      <c r="E11" s="116"/>
      <c r="F11" s="116"/>
    </row>
    <row r="12" spans="2:6" s="1" customFormat="1" ht="18" customHeight="1">
      <c r="B12" s="113"/>
      <c r="C12" s="118"/>
      <c r="D12" s="115"/>
      <c r="E12" s="116"/>
      <c r="F12" s="116"/>
    </row>
    <row r="13" spans="2:7" s="1" customFormat="1" ht="49.5" customHeight="1">
      <c r="B13" s="113"/>
      <c r="C13" s="119" t="s">
        <v>118</v>
      </c>
      <c r="D13" s="115"/>
      <c r="E13" s="116"/>
      <c r="F13" s="116"/>
      <c r="G13" s="45"/>
    </row>
    <row r="14" spans="2:6" s="1" customFormat="1" ht="6.75" customHeight="1">
      <c r="B14" s="113"/>
      <c r="C14" s="115"/>
      <c r="D14" s="115"/>
      <c r="E14" s="116"/>
      <c r="F14" s="116"/>
    </row>
    <row r="15" spans="2:7" s="1" customFormat="1" ht="18" customHeight="1">
      <c r="B15" s="113" t="s">
        <v>117</v>
      </c>
      <c r="C15" s="114"/>
      <c r="D15" s="115"/>
      <c r="E15" s="116"/>
      <c r="F15" s="116"/>
      <c r="G15" s="45"/>
    </row>
    <row r="16" spans="2:6" s="1" customFormat="1" ht="18" customHeight="1">
      <c r="B16" s="113"/>
      <c r="C16" s="118"/>
      <c r="D16" s="115"/>
      <c r="E16" s="116"/>
      <c r="F16" s="116"/>
    </row>
    <row r="17" spans="2:7" s="1" customFormat="1" ht="34.5" customHeight="1">
      <c r="B17" s="113"/>
      <c r="C17" s="119"/>
      <c r="D17" s="115"/>
      <c r="E17" s="116"/>
      <c r="F17" s="116"/>
      <c r="G17" s="45"/>
    </row>
    <row r="18" spans="2:6" s="1" customFormat="1" ht="6.75" customHeight="1">
      <c r="B18" s="113"/>
      <c r="C18" s="115"/>
      <c r="D18" s="115"/>
      <c r="E18" s="116"/>
      <c r="F18" s="116"/>
    </row>
    <row r="19" spans="2:7" s="1" customFormat="1" ht="18" customHeight="1">
      <c r="B19" s="113" t="s">
        <v>119</v>
      </c>
      <c r="C19" s="114"/>
      <c r="D19" s="115"/>
      <c r="E19" s="116"/>
      <c r="F19" s="116"/>
      <c r="G19" s="45"/>
    </row>
    <row r="20" spans="2:6" s="1" customFormat="1" ht="18" customHeight="1">
      <c r="B20" s="113"/>
      <c r="C20" s="118"/>
      <c r="D20" s="115"/>
      <c r="E20" s="116"/>
      <c r="F20" s="116"/>
    </row>
    <row r="21" spans="2:6" s="1" customFormat="1" ht="18" customHeight="1">
      <c r="B21" s="113"/>
      <c r="C21" s="118"/>
      <c r="D21" s="115"/>
      <c r="E21" s="116"/>
      <c r="F21" s="116"/>
    </row>
    <row r="22" spans="2:6" s="1" customFormat="1" ht="18" customHeight="1">
      <c r="B22" s="113"/>
      <c r="C22" s="118"/>
      <c r="D22" s="115"/>
      <c r="E22" s="116"/>
      <c r="F22" s="116"/>
    </row>
    <row r="23" spans="2:7" s="1" customFormat="1" ht="49.5" customHeight="1">
      <c r="B23" s="113"/>
      <c r="C23" s="119" t="s">
        <v>120</v>
      </c>
      <c r="D23" s="115"/>
      <c r="E23" s="116"/>
      <c r="F23" s="116"/>
      <c r="G23" s="45"/>
    </row>
    <row r="24" spans="2:6" s="1" customFormat="1" ht="6.75" customHeight="1">
      <c r="B24" s="113"/>
      <c r="C24" s="115"/>
      <c r="D24" s="115"/>
      <c r="E24" s="116"/>
      <c r="F24" s="116"/>
    </row>
    <row r="25" spans="2:7" s="1" customFormat="1" ht="18" customHeight="1">
      <c r="B25" s="113" t="s">
        <v>119</v>
      </c>
      <c r="C25" s="114"/>
      <c r="D25" s="115"/>
      <c r="E25" s="116"/>
      <c r="F25" s="116"/>
      <c r="G25" s="45"/>
    </row>
    <row r="26" spans="2:6" s="1" customFormat="1" ht="18" customHeight="1">
      <c r="B26" s="113"/>
      <c r="C26" s="118"/>
      <c r="D26" s="115"/>
      <c r="E26" s="116"/>
      <c r="F26" s="116"/>
    </row>
    <row r="27" spans="2:7" s="1" customFormat="1" ht="34.5" customHeight="1">
      <c r="B27" s="113"/>
      <c r="C27" s="119"/>
      <c r="D27" s="115"/>
      <c r="E27" s="116"/>
      <c r="F27" s="116"/>
      <c r="G27" s="45"/>
    </row>
    <row r="28" spans="2:6" s="1" customFormat="1" ht="5.25" customHeight="1">
      <c r="B28" s="113"/>
      <c r="C28" s="120"/>
      <c r="D28" s="115"/>
      <c r="E28" s="116"/>
      <c r="F28" s="116"/>
    </row>
    <row r="29" spans="2:6" ht="6.75" customHeight="1">
      <c r="B29" s="133"/>
      <c r="C29" s="134"/>
      <c r="D29" s="134"/>
      <c r="E29" s="134"/>
      <c r="F29" s="135"/>
    </row>
    <row r="30" ht="6.75" customHeight="1"/>
  </sheetData>
  <sheetProtection/>
  <mergeCells count="1">
    <mergeCell ref="B1:F1"/>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K21"/>
  <sheetViews>
    <sheetView zoomScalePageLayoutView="0" workbookViewId="0" topLeftCell="A10">
      <selection activeCell="A17" sqref="A17:J19"/>
    </sheetView>
  </sheetViews>
  <sheetFormatPr defaultColWidth="8.8515625" defaultRowHeight="12.75"/>
  <cols>
    <col min="1" max="1" width="1.8515625" style="3" customWidth="1"/>
    <col min="2" max="2" width="15.7109375" style="3" customWidth="1"/>
    <col min="3" max="3" width="7.00390625" style="3" customWidth="1"/>
    <col min="4" max="4" width="1.421875" style="3" customWidth="1"/>
    <col min="5" max="5" width="15.7109375" style="3" customWidth="1"/>
    <col min="6" max="6" width="1.421875" style="3" customWidth="1"/>
    <col min="7" max="9" width="12.7109375" style="3" customWidth="1"/>
    <col min="10" max="10" width="1.8515625" style="3" customWidth="1"/>
    <col min="11" max="11" width="1.7109375" style="3" customWidth="1"/>
    <col min="12" max="16384" width="8.8515625" style="3" customWidth="1"/>
  </cols>
  <sheetData>
    <row r="1" spans="1:10" ht="134.25" customHeight="1">
      <c r="A1" s="308" t="s">
        <v>121</v>
      </c>
      <c r="B1" s="261"/>
      <c r="C1" s="261"/>
      <c r="D1" s="261"/>
      <c r="E1" s="261"/>
      <c r="F1" s="261"/>
      <c r="G1" s="261"/>
      <c r="H1" s="261"/>
      <c r="I1" s="261"/>
      <c r="J1" s="261"/>
    </row>
    <row r="2" spans="1:10" ht="25.5" customHeight="1">
      <c r="A2" s="262" t="s">
        <v>122</v>
      </c>
      <c r="B2" s="262"/>
      <c r="C2" s="262"/>
      <c r="D2" s="262"/>
      <c r="E2" s="262"/>
      <c r="F2" s="262"/>
      <c r="G2" s="262"/>
      <c r="H2" s="262"/>
      <c r="I2" s="262"/>
      <c r="J2" s="262"/>
    </row>
    <row r="3" spans="1:11" ht="19.5" customHeight="1">
      <c r="A3" s="61"/>
      <c r="B3" s="309" t="s">
        <v>123</v>
      </c>
      <c r="C3" s="310"/>
      <c r="D3" s="310"/>
      <c r="E3" s="137"/>
      <c r="F3" s="137"/>
      <c r="G3" s="138"/>
      <c r="H3" s="138"/>
      <c r="I3" s="138"/>
      <c r="J3" s="138"/>
      <c r="K3" s="61"/>
    </row>
    <row r="4" spans="1:11" ht="30" customHeight="1">
      <c r="A4" s="61"/>
      <c r="B4" s="139"/>
      <c r="C4" s="139"/>
      <c r="D4" s="139"/>
      <c r="E4" s="140" t="s">
        <v>124</v>
      </c>
      <c r="F4" s="139"/>
      <c r="G4" s="141" t="s">
        <v>9</v>
      </c>
      <c r="H4" s="141"/>
      <c r="I4" s="142"/>
      <c r="J4" s="143" t="s">
        <v>9</v>
      </c>
      <c r="K4" s="61"/>
    </row>
    <row r="5" spans="1:11" ht="18" customHeight="1">
      <c r="A5" s="61"/>
      <c r="B5" s="300" t="s">
        <v>125</v>
      </c>
      <c r="C5" s="311"/>
      <c r="D5" s="311"/>
      <c r="E5" s="144">
        <v>5000</v>
      </c>
      <c r="F5" s="145"/>
      <c r="G5" s="141"/>
      <c r="H5" s="141"/>
      <c r="I5" s="142"/>
      <c r="J5" s="143"/>
      <c r="K5" s="61"/>
    </row>
    <row r="6" spans="1:11" ht="18" customHeight="1">
      <c r="A6" s="61"/>
      <c r="B6" s="302" t="s">
        <v>126</v>
      </c>
      <c r="C6" s="302"/>
      <c r="D6" s="302"/>
      <c r="E6" s="146">
        <v>6000</v>
      </c>
      <c r="F6" s="147"/>
      <c r="G6" s="148"/>
      <c r="H6" s="148"/>
      <c r="I6" s="149"/>
      <c r="J6" s="150"/>
      <c r="K6" s="61"/>
    </row>
    <row r="7" spans="1:11" ht="18" customHeight="1">
      <c r="A7" s="61"/>
      <c r="B7" s="304" t="s">
        <v>127</v>
      </c>
      <c r="C7" s="304"/>
      <c r="D7" s="304"/>
      <c r="E7" s="151">
        <v>11000</v>
      </c>
      <c r="F7" s="145"/>
      <c r="G7" s="312" t="s">
        <v>128</v>
      </c>
      <c r="H7" s="313"/>
      <c r="I7" s="313"/>
      <c r="J7" s="141"/>
      <c r="K7" s="61"/>
    </row>
    <row r="8" spans="1:11" ht="15" customHeight="1">
      <c r="A8" s="61"/>
      <c r="B8" s="152"/>
      <c r="C8" s="153"/>
      <c r="D8" s="153"/>
      <c r="E8" s="141"/>
      <c r="F8" s="141"/>
      <c r="G8" s="141"/>
      <c r="H8" s="299" t="s">
        <v>129</v>
      </c>
      <c r="I8" s="299"/>
      <c r="J8" s="141"/>
      <c r="K8" s="61"/>
    </row>
    <row r="9" spans="1:11" ht="30" customHeight="1">
      <c r="A9" s="61"/>
      <c r="B9" s="139"/>
      <c r="C9" s="139"/>
      <c r="D9" s="153"/>
      <c r="E9" s="141"/>
      <c r="F9" s="141"/>
      <c r="G9" s="140" t="s">
        <v>130</v>
      </c>
      <c r="H9" s="140" t="s">
        <v>131</v>
      </c>
      <c r="I9" s="140" t="s">
        <v>132</v>
      </c>
      <c r="J9" s="141"/>
      <c r="K9" s="61"/>
    </row>
    <row r="10" spans="1:11" ht="18" customHeight="1">
      <c r="A10" s="61"/>
      <c r="B10" s="300" t="s">
        <v>133</v>
      </c>
      <c r="C10" s="301"/>
      <c r="D10" s="301"/>
      <c r="E10" s="144">
        <v>8000</v>
      </c>
      <c r="F10" s="141"/>
      <c r="G10" s="154">
        <v>8000</v>
      </c>
      <c r="H10" s="154">
        <v>8000</v>
      </c>
      <c r="I10" s="154">
        <v>8000</v>
      </c>
      <c r="J10" s="141"/>
      <c r="K10" s="61"/>
    </row>
    <row r="11" spans="1:11" ht="18" customHeight="1">
      <c r="A11" s="61"/>
      <c r="B11" s="302" t="s">
        <v>134</v>
      </c>
      <c r="C11" s="303"/>
      <c r="D11" s="303"/>
      <c r="E11" s="146">
        <v>3000</v>
      </c>
      <c r="F11" s="147"/>
      <c r="G11" s="155">
        <v>1800</v>
      </c>
      <c r="H11" s="155">
        <v>1500</v>
      </c>
      <c r="I11" s="155">
        <v>1500</v>
      </c>
      <c r="J11" s="148"/>
      <c r="K11" s="61"/>
    </row>
    <row r="12" spans="1:11" ht="18" customHeight="1">
      <c r="A12" s="61"/>
      <c r="B12" s="304" t="s">
        <v>135</v>
      </c>
      <c r="C12" s="305"/>
      <c r="D12" s="305"/>
      <c r="E12" s="151">
        <v>11000</v>
      </c>
      <c r="F12" s="145"/>
      <c r="G12" s="154">
        <f>G10+G11</f>
        <v>9800</v>
      </c>
      <c r="H12" s="154">
        <f>H10+H11</f>
        <v>9500</v>
      </c>
      <c r="I12" s="154">
        <f>I10+I11</f>
        <v>9500</v>
      </c>
      <c r="J12" s="141"/>
      <c r="K12" s="61"/>
    </row>
    <row r="13" spans="1:11" ht="9" customHeight="1">
      <c r="A13" s="61"/>
      <c r="B13" s="152"/>
      <c r="C13" s="153"/>
      <c r="D13" s="153"/>
      <c r="E13" s="141"/>
      <c r="F13" s="141"/>
      <c r="G13" s="141"/>
      <c r="H13" s="141"/>
      <c r="I13" s="141"/>
      <c r="J13" s="141"/>
      <c r="K13" s="61"/>
    </row>
    <row r="14" spans="1:11" ht="34.5" customHeight="1">
      <c r="A14" s="61"/>
      <c r="B14" s="152"/>
      <c r="C14" s="153"/>
      <c r="D14" s="153"/>
      <c r="E14" s="141"/>
      <c r="F14" s="141"/>
      <c r="G14" s="306" t="s">
        <v>136</v>
      </c>
      <c r="H14" s="307"/>
      <c r="I14" s="307"/>
      <c r="J14" s="141"/>
      <c r="K14" s="61"/>
    </row>
    <row r="15" spans="1:11" ht="18" customHeight="1">
      <c r="A15" s="61"/>
      <c r="B15" s="156"/>
      <c r="C15" s="157"/>
      <c r="D15" s="157"/>
      <c r="E15" s="158"/>
      <c r="F15" s="158"/>
      <c r="G15" s="158"/>
      <c r="H15" s="158"/>
      <c r="I15" s="158"/>
      <c r="J15" s="158"/>
      <c r="K15" s="61"/>
    </row>
    <row r="16" spans="1:11" ht="18.75" customHeight="1">
      <c r="A16" s="61"/>
      <c r="B16" s="61"/>
      <c r="C16" s="61"/>
      <c r="D16" s="61"/>
      <c r="E16" s="61"/>
      <c r="F16" s="61"/>
      <c r="G16" s="61"/>
      <c r="H16" s="61"/>
      <c r="I16" s="61"/>
      <c r="J16" s="61"/>
      <c r="K16" s="61"/>
    </row>
    <row r="17" spans="1:10" ht="42.75" customHeight="1">
      <c r="A17" s="261" t="s">
        <v>137</v>
      </c>
      <c r="B17" s="261"/>
      <c r="C17" s="261"/>
      <c r="D17" s="261"/>
      <c r="E17" s="261"/>
      <c r="F17" s="261"/>
      <c r="G17" s="261"/>
      <c r="H17" s="261"/>
      <c r="I17" s="261"/>
      <c r="J17" s="261"/>
    </row>
    <row r="18" spans="1:10" ht="45" customHeight="1">
      <c r="A18" s="261" t="s">
        <v>138</v>
      </c>
      <c r="B18" s="261"/>
      <c r="C18" s="261"/>
      <c r="D18" s="261"/>
      <c r="E18" s="261"/>
      <c r="F18" s="261"/>
      <c r="G18" s="261"/>
      <c r="H18" s="261"/>
      <c r="I18" s="261"/>
      <c r="J18" s="261"/>
    </row>
    <row r="19" spans="1:10" ht="24" customHeight="1">
      <c r="A19" s="262" t="s">
        <v>139</v>
      </c>
      <c r="B19" s="262"/>
      <c r="C19" s="262"/>
      <c r="D19" s="262"/>
      <c r="E19" s="262"/>
      <c r="F19" s="262"/>
      <c r="G19" s="262"/>
      <c r="H19" s="262"/>
      <c r="I19" s="262"/>
      <c r="J19" s="262"/>
    </row>
    <row r="20" spans="1:11" ht="12.75">
      <c r="A20" s="61"/>
      <c r="B20" s="61"/>
      <c r="C20" s="61"/>
      <c r="D20" s="61"/>
      <c r="E20" s="61"/>
      <c r="F20" s="61"/>
      <c r="G20" s="61"/>
      <c r="H20" s="61"/>
      <c r="I20" s="61"/>
      <c r="J20" s="61"/>
      <c r="K20" s="61"/>
    </row>
    <row r="21" spans="1:11" ht="12.75">
      <c r="A21" s="61"/>
      <c r="B21" s="61"/>
      <c r="C21" s="61"/>
      <c r="D21" s="61"/>
      <c r="E21" s="61"/>
      <c r="F21" s="61"/>
      <c r="G21" s="61"/>
      <c r="H21" s="61"/>
      <c r="I21" s="61"/>
      <c r="J21" s="61"/>
      <c r="K21" s="61"/>
    </row>
  </sheetData>
  <sheetProtection/>
  <mergeCells count="15">
    <mergeCell ref="A1:J1"/>
    <mergeCell ref="A2:J2"/>
    <mergeCell ref="B3:D3"/>
    <mergeCell ref="B5:D5"/>
    <mergeCell ref="B6:D6"/>
    <mergeCell ref="B7:D7"/>
    <mergeCell ref="G7:I7"/>
    <mergeCell ref="A18:J18"/>
    <mergeCell ref="A19:J19"/>
    <mergeCell ref="H8:I8"/>
    <mergeCell ref="B10:D10"/>
    <mergeCell ref="B11:D11"/>
    <mergeCell ref="B12:D12"/>
    <mergeCell ref="G14:I14"/>
    <mergeCell ref="A17:J17"/>
  </mergeCells>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K18"/>
  <sheetViews>
    <sheetView zoomScalePageLayoutView="0" workbookViewId="0" topLeftCell="A1">
      <selection activeCell="G18" sqref="G18"/>
    </sheetView>
  </sheetViews>
  <sheetFormatPr defaultColWidth="8.8515625" defaultRowHeight="12.75"/>
  <cols>
    <col min="1" max="1" width="0.71875" style="3" customWidth="1"/>
    <col min="2" max="2" width="22.140625" style="3" customWidth="1"/>
    <col min="3" max="3" width="14.28125" style="3" customWidth="1"/>
    <col min="4" max="4" width="1.421875" style="3" customWidth="1"/>
    <col min="5" max="7" width="14.28125" style="3" customWidth="1"/>
    <col min="8" max="9" width="0.42578125" style="3" customWidth="1"/>
    <col min="10" max="10" width="8.8515625" style="3" customWidth="1"/>
    <col min="11" max="11" width="10.140625" style="3" bestFit="1" customWidth="1"/>
    <col min="12" max="16384" width="8.8515625" style="3" customWidth="1"/>
  </cols>
  <sheetData>
    <row r="1" spans="1:8" ht="12" customHeight="1">
      <c r="A1" s="314"/>
      <c r="B1" s="314"/>
      <c r="C1" s="314"/>
      <c r="D1" s="314"/>
      <c r="E1" s="314"/>
      <c r="F1" s="314"/>
      <c r="G1" s="314"/>
      <c r="H1" s="314"/>
    </row>
    <row r="2" spans="1:10" ht="12.75">
      <c r="A2" s="61"/>
      <c r="B2" s="61"/>
      <c r="C2" s="61"/>
      <c r="D2" s="61"/>
      <c r="E2" s="61"/>
      <c r="F2" s="61"/>
      <c r="G2" s="61"/>
      <c r="H2" s="61"/>
      <c r="I2" s="61"/>
      <c r="J2" s="61"/>
    </row>
    <row r="3" spans="1:10" ht="23.25" customHeight="1">
      <c r="A3" s="61"/>
      <c r="B3" s="159" t="s">
        <v>140</v>
      </c>
      <c r="C3" s="160"/>
      <c r="D3" s="160"/>
      <c r="E3" s="160"/>
      <c r="F3" s="161"/>
      <c r="G3" s="161"/>
      <c r="H3" s="160"/>
      <c r="I3" s="61"/>
      <c r="J3" s="61"/>
    </row>
    <row r="4" spans="1:10" ht="23.25" customHeight="1">
      <c r="A4" s="61"/>
      <c r="B4" s="162"/>
      <c r="C4" s="156"/>
      <c r="D4" s="156"/>
      <c r="E4" s="156"/>
      <c r="F4" s="315" t="s">
        <v>129</v>
      </c>
      <c r="G4" s="315"/>
      <c r="H4" s="156"/>
      <c r="I4" s="61"/>
      <c r="J4" s="61"/>
    </row>
    <row r="5" spans="1:10" ht="35.25" customHeight="1">
      <c r="A5" s="61"/>
      <c r="B5" s="156"/>
      <c r="C5" s="163" t="s">
        <v>141</v>
      </c>
      <c r="D5" s="156"/>
      <c r="E5" s="163" t="s">
        <v>130</v>
      </c>
      <c r="F5" s="163" t="s">
        <v>142</v>
      </c>
      <c r="G5" s="163" t="s">
        <v>143</v>
      </c>
      <c r="H5" s="156"/>
      <c r="I5" s="61"/>
      <c r="J5" s="61"/>
    </row>
    <row r="6" spans="1:10" s="1" customFormat="1" ht="24.75" customHeight="1">
      <c r="A6" s="2"/>
      <c r="B6" s="164" t="s">
        <v>125</v>
      </c>
      <c r="C6" s="165"/>
      <c r="D6" s="156"/>
      <c r="E6" s="165"/>
      <c r="F6" s="165"/>
      <c r="G6" s="165"/>
      <c r="H6" s="156"/>
      <c r="I6" s="2"/>
      <c r="J6" s="2"/>
    </row>
    <row r="7" spans="1:10" s="1" customFormat="1" ht="24.75" customHeight="1">
      <c r="A7" s="2"/>
      <c r="B7" s="164" t="s">
        <v>144</v>
      </c>
      <c r="C7" s="166"/>
      <c r="D7" s="156"/>
      <c r="E7" s="166"/>
      <c r="F7" s="166"/>
      <c r="G7" s="166"/>
      <c r="H7" s="156"/>
      <c r="I7" s="2"/>
      <c r="J7" s="2"/>
    </row>
    <row r="8" spans="1:10" s="1" customFormat="1" ht="24.75" customHeight="1">
      <c r="A8" s="2"/>
      <c r="B8" s="164" t="s">
        <v>145</v>
      </c>
      <c r="C8" s="167"/>
      <c r="D8" s="156"/>
      <c r="E8" s="167"/>
      <c r="F8" s="167"/>
      <c r="G8" s="167"/>
      <c r="H8" s="156"/>
      <c r="I8" s="2"/>
      <c r="J8" s="2"/>
    </row>
    <row r="9" spans="1:10" s="1" customFormat="1" ht="24.75" customHeight="1">
      <c r="A9" s="2"/>
      <c r="B9" s="164" t="s">
        <v>146</v>
      </c>
      <c r="C9" s="156"/>
      <c r="D9" s="156"/>
      <c r="E9" s="168"/>
      <c r="F9" s="168"/>
      <c r="G9" s="168"/>
      <c r="H9" s="156"/>
      <c r="I9" s="2"/>
      <c r="J9" s="2"/>
    </row>
    <row r="10" spans="1:10" s="1" customFormat="1" ht="24.75" customHeight="1">
      <c r="A10" s="2"/>
      <c r="B10" s="164" t="s">
        <v>147</v>
      </c>
      <c r="C10" s="169" t="s">
        <v>9</v>
      </c>
      <c r="D10" s="156"/>
      <c r="E10" s="170"/>
      <c r="F10" s="170"/>
      <c r="G10" s="170"/>
      <c r="H10" s="156"/>
      <c r="I10" s="2"/>
      <c r="J10" s="2"/>
    </row>
    <row r="11" spans="1:11" ht="23.25" customHeight="1">
      <c r="A11" s="61"/>
      <c r="B11" s="171"/>
      <c r="C11" s="169"/>
      <c r="D11" s="156"/>
      <c r="E11" s="172"/>
      <c r="F11" s="316" t="s">
        <v>9</v>
      </c>
      <c r="G11" s="316"/>
      <c r="H11" s="156"/>
      <c r="I11" s="61"/>
      <c r="J11" s="61"/>
      <c r="K11" s="174"/>
    </row>
    <row r="12" spans="1:11" ht="23.25" customHeight="1">
      <c r="A12" s="61"/>
      <c r="B12" s="171"/>
      <c r="C12" s="169"/>
      <c r="D12" s="156"/>
      <c r="E12" s="172"/>
      <c r="F12" s="173"/>
      <c r="G12" s="173"/>
      <c r="H12" s="156"/>
      <c r="I12" s="61"/>
      <c r="J12" s="61"/>
      <c r="K12" s="174"/>
    </row>
    <row r="13" spans="1:10" ht="23.25" customHeight="1">
      <c r="A13" s="61"/>
      <c r="B13" s="171"/>
      <c r="C13" s="169"/>
      <c r="D13" s="156"/>
      <c r="E13" s="172"/>
      <c r="F13" s="172"/>
      <c r="G13" s="172"/>
      <c r="H13" s="156"/>
      <c r="I13" s="61"/>
      <c r="J13" s="61"/>
    </row>
    <row r="14" spans="1:10" ht="12.75">
      <c r="A14" s="61"/>
      <c r="B14" s="61"/>
      <c r="C14" s="61"/>
      <c r="D14" s="61"/>
      <c r="E14" s="61"/>
      <c r="F14" s="61"/>
      <c r="G14" s="61"/>
      <c r="H14" s="61"/>
      <c r="I14" s="61"/>
      <c r="J14" s="61"/>
    </row>
    <row r="15" spans="1:10" ht="12.75">
      <c r="A15" s="61"/>
      <c r="B15" s="61"/>
      <c r="C15" s="61"/>
      <c r="D15" s="61"/>
      <c r="E15" s="61"/>
      <c r="F15" s="61"/>
      <c r="G15" s="61"/>
      <c r="H15" s="61"/>
      <c r="I15" s="61"/>
      <c r="J15" s="61"/>
    </row>
    <row r="17" ht="12.75">
      <c r="C17" s="174"/>
    </row>
    <row r="18" ht="12.75">
      <c r="C18" s="174"/>
    </row>
  </sheetData>
  <sheetProtection/>
  <mergeCells count="3">
    <mergeCell ref="A1:H1"/>
    <mergeCell ref="F4:G4"/>
    <mergeCell ref="F11:G11"/>
  </mergeCell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N18"/>
  <sheetViews>
    <sheetView zoomScalePageLayoutView="0" workbookViewId="0" topLeftCell="A13">
      <selection activeCell="A1" sqref="A1:H2"/>
    </sheetView>
  </sheetViews>
  <sheetFormatPr defaultColWidth="8.8515625" defaultRowHeight="12.75"/>
  <cols>
    <col min="1" max="1" width="0.71875" style="3" customWidth="1"/>
    <col min="2" max="2" width="23.28125" style="3" customWidth="1"/>
    <col min="3" max="3" width="14.28125" style="3" customWidth="1"/>
    <col min="4" max="4" width="1.421875" style="3" customWidth="1"/>
    <col min="5" max="7" width="14.28125" style="3" customWidth="1"/>
    <col min="8" max="9" width="0.42578125" style="3" customWidth="1"/>
    <col min="10" max="10" width="8.8515625" style="3" customWidth="1"/>
    <col min="11" max="11" width="12.140625" style="3" bestFit="1" customWidth="1"/>
    <col min="12" max="13" width="8.8515625" style="3" customWidth="1"/>
    <col min="14" max="14" width="10.140625" style="3" bestFit="1" customWidth="1"/>
    <col min="15" max="16384" width="8.8515625" style="3" customWidth="1"/>
  </cols>
  <sheetData>
    <row r="1" spans="1:8" ht="159" customHeight="1">
      <c r="A1" s="308" t="s">
        <v>148</v>
      </c>
      <c r="B1" s="261"/>
      <c r="C1" s="261"/>
      <c r="D1" s="261"/>
      <c r="E1" s="261"/>
      <c r="F1" s="261"/>
      <c r="G1" s="261"/>
      <c r="H1" s="261"/>
    </row>
    <row r="2" spans="1:8" ht="48.75" customHeight="1">
      <c r="A2" s="262" t="s">
        <v>149</v>
      </c>
      <c r="B2" s="262"/>
      <c r="C2" s="262"/>
      <c r="D2" s="262"/>
      <c r="E2" s="262"/>
      <c r="F2" s="262"/>
      <c r="G2" s="262"/>
      <c r="H2" s="262"/>
    </row>
    <row r="3" spans="1:8" ht="23.25" customHeight="1">
      <c r="A3" s="61"/>
      <c r="B3" s="159" t="s">
        <v>140</v>
      </c>
      <c r="C3" s="160"/>
      <c r="D3" s="160"/>
      <c r="E3" s="160"/>
      <c r="F3" s="175"/>
      <c r="G3" s="175"/>
      <c r="H3" s="175"/>
    </row>
    <row r="4" spans="1:8" ht="23.25" customHeight="1">
      <c r="A4" s="61"/>
      <c r="B4" s="176"/>
      <c r="C4" s="177"/>
      <c r="D4" s="177"/>
      <c r="E4" s="177"/>
      <c r="F4" s="317" t="s">
        <v>129</v>
      </c>
      <c r="G4" s="317"/>
      <c r="H4" s="179"/>
    </row>
    <row r="5" spans="1:8" ht="35.25" customHeight="1">
      <c r="A5" s="61"/>
      <c r="B5" s="177"/>
      <c r="C5" s="180" t="s">
        <v>141</v>
      </c>
      <c r="D5" s="177"/>
      <c r="E5" s="180" t="s">
        <v>130</v>
      </c>
      <c r="F5" s="181" t="s">
        <v>142</v>
      </c>
      <c r="G5" s="181" t="s">
        <v>150</v>
      </c>
      <c r="H5" s="179"/>
    </row>
    <row r="6" spans="1:8" s="1" customFormat="1" ht="24.75" customHeight="1">
      <c r="A6" s="2"/>
      <c r="B6" s="182" t="s">
        <v>125</v>
      </c>
      <c r="C6" s="183">
        <v>3900000</v>
      </c>
      <c r="D6" s="177"/>
      <c r="E6" s="183">
        <f>C6*0.3</f>
        <v>1170000</v>
      </c>
      <c r="F6" s="183">
        <f>C6*0.2</f>
        <v>780000</v>
      </c>
      <c r="G6" s="183">
        <f>C6*0.5</f>
        <v>1950000</v>
      </c>
      <c r="H6" s="184"/>
    </row>
    <row r="7" spans="1:8" s="1" customFormat="1" ht="24.75" customHeight="1">
      <c r="A7" s="2"/>
      <c r="B7" s="185" t="s">
        <v>144</v>
      </c>
      <c r="C7" s="186">
        <v>9300000</v>
      </c>
      <c r="D7" s="187" t="s">
        <v>9</v>
      </c>
      <c r="E7" s="186">
        <f>C7*0.2</f>
        <v>1860000</v>
      </c>
      <c r="F7" s="186">
        <f>C7*0.25</f>
        <v>2325000</v>
      </c>
      <c r="G7" s="186">
        <f>C7*0.55</f>
        <v>5115000</v>
      </c>
      <c r="H7" s="188"/>
    </row>
    <row r="8" spans="1:11" s="1" customFormat="1" ht="24.75" customHeight="1">
      <c r="A8" s="2"/>
      <c r="B8" s="182" t="s">
        <v>145</v>
      </c>
      <c r="C8" s="189">
        <f>SUM(C6:C7)</f>
        <v>13200000</v>
      </c>
      <c r="D8" s="177"/>
      <c r="E8" s="189">
        <f>SUM(E6:E7)</f>
        <v>3030000</v>
      </c>
      <c r="F8" s="189">
        <f>SUM(F6:F7)</f>
        <v>3105000</v>
      </c>
      <c r="G8" s="189">
        <f>SUM(G6:G7)</f>
        <v>7065000</v>
      </c>
      <c r="H8" s="184"/>
      <c r="K8" s="190"/>
    </row>
    <row r="9" spans="1:8" s="1" customFormat="1" ht="24.75" customHeight="1">
      <c r="A9" s="2"/>
      <c r="B9" s="185" t="s">
        <v>146</v>
      </c>
      <c r="C9" s="187"/>
      <c r="D9" s="187"/>
      <c r="E9" s="191" t="s">
        <v>151</v>
      </c>
      <c r="F9" s="191" t="s">
        <v>152</v>
      </c>
      <c r="G9" s="191" t="s">
        <v>152</v>
      </c>
      <c r="H9" s="188"/>
    </row>
    <row r="10" spans="1:14" s="1" customFormat="1" ht="24.75" customHeight="1">
      <c r="A10" s="2"/>
      <c r="B10" s="182" t="s">
        <v>147</v>
      </c>
      <c r="C10" s="192" t="s">
        <v>9</v>
      </c>
      <c r="D10" s="177"/>
      <c r="E10" s="193">
        <f>E8/10400</f>
        <v>291.34615384615387</v>
      </c>
      <c r="F10" s="193">
        <f>F8/9600</f>
        <v>323.4375</v>
      </c>
      <c r="G10" s="193">
        <f>G8/9600</f>
        <v>735.9375</v>
      </c>
      <c r="H10" s="184"/>
      <c r="I10" s="194"/>
      <c r="N10" s="194"/>
    </row>
    <row r="11" spans="1:11" ht="18" customHeight="1">
      <c r="A11" s="61"/>
      <c r="B11" s="195"/>
      <c r="C11" s="192"/>
      <c r="D11" s="177"/>
      <c r="E11" s="196"/>
      <c r="F11" s="318" t="s">
        <v>9</v>
      </c>
      <c r="G11" s="318"/>
      <c r="H11" s="179"/>
      <c r="I11" s="174"/>
      <c r="K11" s="174"/>
    </row>
    <row r="12" spans="1:9" ht="23.25" customHeight="1">
      <c r="A12" s="61"/>
      <c r="B12" s="195"/>
      <c r="C12" s="192"/>
      <c r="D12" s="177"/>
      <c r="E12" s="196"/>
      <c r="F12" s="318" t="s">
        <v>153</v>
      </c>
      <c r="G12" s="318"/>
      <c r="H12" s="179"/>
      <c r="I12" s="174"/>
    </row>
    <row r="13" spans="1:8" ht="18" customHeight="1">
      <c r="A13" s="61"/>
      <c r="B13" s="195"/>
      <c r="C13" s="192"/>
      <c r="D13" s="177"/>
      <c r="E13" s="319">
        <v>1350.72</v>
      </c>
      <c r="F13" s="319"/>
      <c r="G13" s="319"/>
      <c r="H13" s="179"/>
    </row>
    <row r="14" spans="1:8" ht="3" customHeight="1">
      <c r="A14" s="61"/>
      <c r="B14" s="179"/>
      <c r="C14" s="179"/>
      <c r="D14" s="179"/>
      <c r="E14" s="179"/>
      <c r="F14" s="179"/>
      <c r="G14" s="179"/>
      <c r="H14" s="179"/>
    </row>
    <row r="15" spans="1:8" ht="12.75">
      <c r="A15" s="61"/>
      <c r="B15" s="61"/>
      <c r="C15" s="61"/>
      <c r="D15" s="61"/>
      <c r="E15" s="61"/>
      <c r="F15" s="61"/>
      <c r="G15" s="61"/>
      <c r="H15" s="61"/>
    </row>
    <row r="17" ht="12.75">
      <c r="C17" s="174"/>
    </row>
    <row r="18" ht="12.75">
      <c r="C18" s="174"/>
    </row>
  </sheetData>
  <sheetProtection/>
  <mergeCells count="6">
    <mergeCell ref="A1:H1"/>
    <mergeCell ref="A2:H2"/>
    <mergeCell ref="F4:G4"/>
    <mergeCell ref="F11:G11"/>
    <mergeCell ref="F12:G12"/>
    <mergeCell ref="E13:G13"/>
  </mergeCells>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1:T15"/>
  <sheetViews>
    <sheetView zoomScalePageLayoutView="0" workbookViewId="0" topLeftCell="A1">
      <selection activeCell="L19" sqref="L19"/>
    </sheetView>
  </sheetViews>
  <sheetFormatPr defaultColWidth="8.8515625" defaultRowHeight="12.75"/>
  <cols>
    <col min="1" max="1" width="0.42578125" style="3" customWidth="1"/>
    <col min="2" max="3" width="14.28125" style="3" customWidth="1"/>
    <col min="4" max="4" width="2.140625" style="3" customWidth="1"/>
    <col min="5" max="5" width="13.421875" style="3" customWidth="1"/>
    <col min="6" max="6" width="1.421875" style="3" customWidth="1"/>
    <col min="7" max="8" width="11.00390625" style="3" customWidth="1"/>
    <col min="9" max="9" width="12.421875" style="3" customWidth="1"/>
    <col min="10" max="11" width="0.42578125" style="3" customWidth="1"/>
    <col min="12" max="16384" width="8.8515625" style="3" customWidth="1"/>
  </cols>
  <sheetData>
    <row r="1" spans="1:20" ht="12" customHeight="1">
      <c r="A1" s="314"/>
      <c r="B1" s="314"/>
      <c r="C1" s="314"/>
      <c r="D1" s="314"/>
      <c r="E1" s="314"/>
      <c r="F1" s="314"/>
      <c r="G1" s="314"/>
      <c r="H1" s="314"/>
      <c r="I1" s="314"/>
      <c r="J1" s="314"/>
      <c r="K1" s="61"/>
      <c r="L1" s="61"/>
      <c r="M1" s="61"/>
      <c r="N1" s="61"/>
      <c r="O1" s="61"/>
      <c r="P1" s="61"/>
      <c r="Q1" s="61"/>
      <c r="R1" s="61"/>
      <c r="S1" s="61"/>
      <c r="T1" s="61"/>
    </row>
    <row r="2" spans="1:20" ht="12.75">
      <c r="A2" s="61"/>
      <c r="B2" s="61"/>
      <c r="C2" s="61"/>
      <c r="D2" s="61"/>
      <c r="E2" s="61"/>
      <c r="F2" s="61"/>
      <c r="G2" s="61"/>
      <c r="H2" s="61"/>
      <c r="I2" s="61"/>
      <c r="J2" s="61"/>
      <c r="K2" s="61"/>
      <c r="L2" s="61"/>
      <c r="M2" s="61"/>
      <c r="N2" s="61"/>
      <c r="O2" s="61"/>
      <c r="P2" s="61"/>
      <c r="Q2" s="61"/>
      <c r="R2" s="61"/>
      <c r="S2" s="61"/>
      <c r="T2" s="61"/>
    </row>
    <row r="3" spans="1:20" ht="23.25" customHeight="1">
      <c r="A3" s="61"/>
      <c r="B3" s="136" t="s">
        <v>154</v>
      </c>
      <c r="C3" s="136"/>
      <c r="D3" s="136"/>
      <c r="E3" s="197"/>
      <c r="F3" s="197"/>
      <c r="G3" s="198"/>
      <c r="H3" s="197"/>
      <c r="I3" s="197"/>
      <c r="J3" s="197"/>
      <c r="K3" s="61"/>
      <c r="L3" s="61"/>
      <c r="M3" s="61"/>
      <c r="N3" s="61"/>
      <c r="O3" s="61"/>
      <c r="P3" s="61"/>
      <c r="Q3" s="61"/>
      <c r="R3" s="61"/>
      <c r="S3" s="61"/>
      <c r="T3" s="61"/>
    </row>
    <row r="4" spans="1:20" ht="23.25" customHeight="1">
      <c r="A4" s="61"/>
      <c r="B4" s="156"/>
      <c r="C4" s="156"/>
      <c r="D4" s="156"/>
      <c r="E4" s="156"/>
      <c r="F4" s="156"/>
      <c r="G4" s="324" t="s">
        <v>155</v>
      </c>
      <c r="H4" s="325"/>
      <c r="I4" s="325"/>
      <c r="J4" s="156"/>
      <c r="K4" s="61"/>
      <c r="L4" s="61"/>
      <c r="M4" s="61"/>
      <c r="N4" s="61"/>
      <c r="O4" s="61"/>
      <c r="P4" s="61"/>
      <c r="Q4" s="61"/>
      <c r="R4" s="61"/>
      <c r="S4" s="61"/>
      <c r="T4" s="61"/>
    </row>
    <row r="5" spans="1:20" ht="23.25" customHeight="1">
      <c r="A5" s="61"/>
      <c r="B5" s="156"/>
      <c r="C5" s="156"/>
      <c r="D5" s="156"/>
      <c r="E5" s="156"/>
      <c r="F5" s="156"/>
      <c r="G5" s="158"/>
      <c r="H5" s="315" t="s">
        <v>129</v>
      </c>
      <c r="I5" s="315"/>
      <c r="J5" s="156"/>
      <c r="K5" s="61"/>
      <c r="L5" s="61"/>
      <c r="M5" s="61"/>
      <c r="N5" s="61"/>
      <c r="O5" s="61"/>
      <c r="P5" s="61"/>
      <c r="Q5" s="61"/>
      <c r="R5" s="61"/>
      <c r="S5" s="61"/>
      <c r="T5" s="61"/>
    </row>
    <row r="6" spans="1:20" ht="30" customHeight="1">
      <c r="A6" s="61"/>
      <c r="B6" s="156"/>
      <c r="C6" s="156"/>
      <c r="D6" s="156"/>
      <c r="E6" s="163" t="s">
        <v>141</v>
      </c>
      <c r="F6" s="156"/>
      <c r="G6" s="50" t="s">
        <v>156</v>
      </c>
      <c r="H6" s="50" t="s">
        <v>142</v>
      </c>
      <c r="I6" s="50" t="s">
        <v>143</v>
      </c>
      <c r="J6" s="156"/>
      <c r="K6" s="61"/>
      <c r="L6" s="61"/>
      <c r="M6" s="61"/>
      <c r="N6" s="61"/>
      <c r="O6" s="61"/>
      <c r="P6" s="61"/>
      <c r="Q6" s="61"/>
      <c r="R6" s="61"/>
      <c r="S6" s="61"/>
      <c r="T6" s="61"/>
    </row>
    <row r="7" spans="1:20" ht="18" customHeight="1">
      <c r="A7" s="61"/>
      <c r="B7" s="322" t="s">
        <v>157</v>
      </c>
      <c r="C7" s="323"/>
      <c r="D7" s="323"/>
      <c r="E7" s="199"/>
      <c r="F7" s="156"/>
      <c r="G7" s="200"/>
      <c r="H7" s="200"/>
      <c r="I7" s="200"/>
      <c r="J7" s="156"/>
      <c r="K7" s="61"/>
      <c r="L7" s="61"/>
      <c r="M7" s="61"/>
      <c r="N7" s="61"/>
      <c r="O7" s="61"/>
      <c r="P7" s="61"/>
      <c r="Q7" s="61"/>
      <c r="R7" s="61"/>
      <c r="S7" s="61"/>
      <c r="T7" s="61"/>
    </row>
    <row r="8" spans="1:20" ht="18" customHeight="1">
      <c r="A8" s="61"/>
      <c r="B8" s="320"/>
      <c r="C8" s="321"/>
      <c r="D8" s="321"/>
      <c r="E8" s="201"/>
      <c r="F8" s="156"/>
      <c r="G8" s="200"/>
      <c r="H8" s="200"/>
      <c r="I8" s="200"/>
      <c r="J8" s="156"/>
      <c r="K8" s="61"/>
      <c r="L8" s="61"/>
      <c r="M8" s="61"/>
      <c r="N8" s="61"/>
      <c r="O8" s="61"/>
      <c r="P8" s="61"/>
      <c r="Q8" s="61"/>
      <c r="R8" s="61"/>
      <c r="S8" s="61"/>
      <c r="T8" s="61"/>
    </row>
    <row r="9" spans="1:20" ht="18" customHeight="1">
      <c r="A9" s="61"/>
      <c r="B9" s="322" t="s">
        <v>134</v>
      </c>
      <c r="C9" s="323"/>
      <c r="D9" s="323"/>
      <c r="E9" s="202"/>
      <c r="F9" s="156"/>
      <c r="G9" s="203"/>
      <c r="H9" s="203"/>
      <c r="I9" s="203"/>
      <c r="J9" s="156"/>
      <c r="K9" s="61"/>
      <c r="L9" s="61"/>
      <c r="M9" s="61"/>
      <c r="N9" s="61"/>
      <c r="O9" s="61"/>
      <c r="P9" s="61"/>
      <c r="Q9" s="61"/>
      <c r="R9" s="61"/>
      <c r="S9" s="61"/>
      <c r="T9" s="61"/>
    </row>
    <row r="10" spans="1:20" ht="18" customHeight="1">
      <c r="A10" s="61"/>
      <c r="B10" s="320"/>
      <c r="C10" s="321"/>
      <c r="D10" s="321"/>
      <c r="E10" s="165"/>
      <c r="F10" s="156"/>
      <c r="G10" s="203"/>
      <c r="H10" s="203"/>
      <c r="I10" s="203"/>
      <c r="J10" s="156"/>
      <c r="K10" s="61"/>
      <c r="L10" s="61"/>
      <c r="M10" s="61"/>
      <c r="N10" s="61"/>
      <c r="O10" s="61"/>
      <c r="P10" s="61"/>
      <c r="Q10" s="61"/>
      <c r="R10" s="61"/>
      <c r="S10" s="61"/>
      <c r="T10" s="61"/>
    </row>
    <row r="11" spans="1:20" ht="18" customHeight="1">
      <c r="A11" s="61"/>
      <c r="B11" s="320"/>
      <c r="C11" s="321"/>
      <c r="D11" s="321"/>
      <c r="E11" s="166"/>
      <c r="F11" s="156"/>
      <c r="G11" s="203"/>
      <c r="H11" s="203"/>
      <c r="I11" s="203"/>
      <c r="J11" s="156"/>
      <c r="K11" s="61"/>
      <c r="L11" s="61"/>
      <c r="M11" s="61"/>
      <c r="N11" s="61"/>
      <c r="O11" s="61"/>
      <c r="P11" s="61"/>
      <c r="Q11" s="61"/>
      <c r="R11" s="61"/>
      <c r="S11" s="61"/>
      <c r="T11" s="61"/>
    </row>
    <row r="12" spans="1:20" ht="18" customHeight="1">
      <c r="A12" s="61"/>
      <c r="B12" s="322" t="s">
        <v>158</v>
      </c>
      <c r="C12" s="323"/>
      <c r="D12" s="323"/>
      <c r="E12" s="201"/>
      <c r="F12" s="156"/>
      <c r="G12" s="203"/>
      <c r="H12" s="203"/>
      <c r="I12" s="203"/>
      <c r="J12" s="156"/>
      <c r="K12" s="61"/>
      <c r="L12" s="61"/>
      <c r="M12" s="61"/>
      <c r="N12" s="61"/>
      <c r="O12" s="61"/>
      <c r="P12" s="61"/>
      <c r="Q12" s="61"/>
      <c r="R12" s="61"/>
      <c r="S12" s="61"/>
      <c r="T12" s="61"/>
    </row>
    <row r="13" spans="1:20" ht="18" customHeight="1">
      <c r="A13" s="61"/>
      <c r="B13" s="164"/>
      <c r="C13" s="157"/>
      <c r="D13" s="157"/>
      <c r="E13" s="202"/>
      <c r="F13" s="156"/>
      <c r="G13" s="203"/>
      <c r="H13" s="203"/>
      <c r="I13" s="203"/>
      <c r="J13" s="156"/>
      <c r="K13" s="61"/>
      <c r="L13" s="61"/>
      <c r="M13" s="61"/>
      <c r="N13" s="61"/>
      <c r="O13" s="61"/>
      <c r="P13" s="61"/>
      <c r="Q13" s="61"/>
      <c r="R13" s="61"/>
      <c r="S13" s="61"/>
      <c r="T13" s="61"/>
    </row>
    <row r="14" spans="1:20" ht="18" customHeight="1">
      <c r="A14" s="61"/>
      <c r="B14" s="322" t="s">
        <v>159</v>
      </c>
      <c r="C14" s="323"/>
      <c r="D14" s="323"/>
      <c r="E14" s="167"/>
      <c r="F14" s="156"/>
      <c r="G14" s="71"/>
      <c r="H14" s="61"/>
      <c r="I14" s="61"/>
      <c r="J14" s="156"/>
      <c r="K14" s="61"/>
      <c r="L14" s="61"/>
      <c r="M14" s="61"/>
      <c r="N14" s="61"/>
      <c r="O14" s="61"/>
      <c r="P14" s="61"/>
      <c r="Q14" s="61"/>
      <c r="R14" s="61"/>
      <c r="S14" s="61"/>
      <c r="T14" s="61"/>
    </row>
    <row r="15" spans="1:7" ht="23.25" customHeight="1">
      <c r="A15" s="61"/>
      <c r="B15" s="156"/>
      <c r="C15" s="71"/>
      <c r="D15" s="71"/>
      <c r="E15" s="156"/>
      <c r="F15" s="61"/>
      <c r="G15" s="61"/>
    </row>
  </sheetData>
  <sheetProtection/>
  <mergeCells count="10">
    <mergeCell ref="B10:D10"/>
    <mergeCell ref="B11:D11"/>
    <mergeCell ref="B12:D12"/>
    <mergeCell ref="B14:D14"/>
    <mergeCell ref="A1:J1"/>
    <mergeCell ref="G4:I4"/>
    <mergeCell ref="H5:I5"/>
    <mergeCell ref="B7:D7"/>
    <mergeCell ref="B8:D8"/>
    <mergeCell ref="B9:D9"/>
  </mergeCells>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dimension ref="A1:D13"/>
  <sheetViews>
    <sheetView zoomScalePageLayoutView="0" workbookViewId="0" topLeftCell="A7">
      <selection activeCell="A13" sqref="A13:D13"/>
    </sheetView>
  </sheetViews>
  <sheetFormatPr defaultColWidth="8.8515625" defaultRowHeight="12.75"/>
  <cols>
    <col min="1" max="2" width="5.140625" style="3" customWidth="1"/>
    <col min="3" max="3" width="59.7109375" style="3" customWidth="1"/>
    <col min="4" max="4" width="10.421875" style="3" customWidth="1"/>
    <col min="5" max="5" width="0.42578125" style="3" customWidth="1"/>
    <col min="6" max="6" width="8.8515625" style="3" customWidth="1"/>
    <col min="7" max="7" width="12.140625" style="3" bestFit="1" customWidth="1"/>
    <col min="8" max="8" width="8.8515625" style="3" customWidth="1"/>
    <col min="9" max="9" width="11.421875" style="3" bestFit="1" customWidth="1"/>
    <col min="10" max="10" width="10.140625" style="3" bestFit="1" customWidth="1"/>
    <col min="11" max="16384" width="8.8515625" style="3" customWidth="1"/>
  </cols>
  <sheetData>
    <row r="1" spans="1:4" ht="99" customHeight="1">
      <c r="A1" s="261" t="s">
        <v>160</v>
      </c>
      <c r="B1" s="261"/>
      <c r="C1" s="261"/>
      <c r="D1" s="261"/>
    </row>
    <row r="2" spans="1:4" ht="20.25" customHeight="1">
      <c r="A2" s="24"/>
      <c r="B2" s="262" t="s">
        <v>161</v>
      </c>
      <c r="C2" s="262"/>
      <c r="D2" s="24"/>
    </row>
    <row r="3" spans="1:4" s="4" customFormat="1" ht="55.5" customHeight="1">
      <c r="A3" s="63"/>
      <c r="B3" s="63"/>
      <c r="C3" s="108" t="s">
        <v>162</v>
      </c>
      <c r="D3" s="63"/>
    </row>
    <row r="4" spans="1:4" s="4" customFormat="1" ht="20.25" customHeight="1">
      <c r="A4" s="63"/>
      <c r="B4" s="262" t="s">
        <v>163</v>
      </c>
      <c r="C4" s="262"/>
      <c r="D4" s="63"/>
    </row>
    <row r="5" spans="1:4" s="4" customFormat="1" ht="20.25" customHeight="1">
      <c r="A5" s="63"/>
      <c r="B5" s="63"/>
      <c r="C5" s="204" t="s">
        <v>164</v>
      </c>
      <c r="D5" s="63"/>
    </row>
    <row r="6" spans="1:4" s="4" customFormat="1" ht="20.25" customHeight="1">
      <c r="A6" s="63"/>
      <c r="B6" s="262" t="s">
        <v>165</v>
      </c>
      <c r="C6" s="262"/>
      <c r="D6" s="63"/>
    </row>
    <row r="7" spans="1:4" s="4" customFormat="1" ht="20.25" customHeight="1">
      <c r="A7" s="63"/>
      <c r="B7" s="63"/>
      <c r="C7" s="204" t="s">
        <v>166</v>
      </c>
      <c r="D7" s="63"/>
    </row>
    <row r="8" spans="1:4" ht="20.25" customHeight="1">
      <c r="A8" s="24"/>
      <c r="B8" s="262" t="s">
        <v>167</v>
      </c>
      <c r="C8" s="262"/>
      <c r="D8" s="24"/>
    </row>
    <row r="9" spans="1:4" s="4" customFormat="1" ht="20.25" customHeight="1">
      <c r="A9" s="63"/>
      <c r="B9" s="63"/>
      <c r="C9" s="4" t="s">
        <v>168</v>
      </c>
      <c r="D9" s="63"/>
    </row>
    <row r="10" spans="1:4" ht="20.25" customHeight="1">
      <c r="A10" s="24"/>
      <c r="B10" s="262" t="s">
        <v>169</v>
      </c>
      <c r="C10" s="262"/>
      <c r="D10" s="24"/>
    </row>
    <row r="11" spans="1:4" s="4" customFormat="1" ht="50.25" customHeight="1">
      <c r="A11" s="63"/>
      <c r="B11" s="63"/>
      <c r="C11" s="4" t="s">
        <v>170</v>
      </c>
      <c r="D11" s="63"/>
    </row>
    <row r="12" ht="11.25" customHeight="1">
      <c r="C12" s="205"/>
    </row>
    <row r="13" spans="1:4" ht="21" customHeight="1">
      <c r="A13" s="262" t="s">
        <v>171</v>
      </c>
      <c r="B13" s="262"/>
      <c r="C13" s="262"/>
      <c r="D13" s="262"/>
    </row>
  </sheetData>
  <sheetProtection/>
  <mergeCells count="7">
    <mergeCell ref="A13:D13"/>
    <mergeCell ref="A1:D1"/>
    <mergeCell ref="B2:C2"/>
    <mergeCell ref="B4:C4"/>
    <mergeCell ref="B6:C6"/>
    <mergeCell ref="B8:C8"/>
    <mergeCell ref="B10:C10"/>
  </mergeCells>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P35"/>
  <sheetViews>
    <sheetView zoomScalePageLayoutView="0" workbookViewId="0" topLeftCell="A1">
      <selection activeCell="M19" sqref="M19"/>
    </sheetView>
  </sheetViews>
  <sheetFormatPr defaultColWidth="11.421875" defaultRowHeight="12.75"/>
  <cols>
    <col min="1" max="1" width="1.421875" style="3" customWidth="1"/>
    <col min="2" max="2" width="11.28125" style="3" customWidth="1"/>
    <col min="3" max="3" width="15.00390625" style="3" customWidth="1"/>
    <col min="4" max="4" width="10.7109375" style="3" customWidth="1"/>
    <col min="5" max="5" width="1.421875" style="3" customWidth="1"/>
    <col min="6" max="7" width="13.140625" style="3" customWidth="1"/>
    <col min="8" max="8" width="12.8515625" style="3" customWidth="1"/>
    <col min="9" max="9" width="1.421875" style="3" customWidth="1"/>
    <col min="10" max="10" width="0.9921875" style="3" customWidth="1"/>
    <col min="11" max="11" width="1.421875" style="3" customWidth="1"/>
    <col min="12" max="12" width="11.140625" style="3" bestFit="1" customWidth="1"/>
    <col min="13" max="16384" width="11.421875" style="3" customWidth="1"/>
  </cols>
  <sheetData>
    <row r="1" spans="1:13" ht="6.75" customHeight="1">
      <c r="A1" s="338"/>
      <c r="B1" s="338"/>
      <c r="C1" s="338"/>
      <c r="D1" s="338"/>
      <c r="E1" s="338"/>
      <c r="F1" s="338"/>
      <c r="G1" s="338"/>
      <c r="H1" s="338"/>
      <c r="I1" s="338"/>
      <c r="J1" s="338"/>
      <c r="M1" s="61"/>
    </row>
    <row r="2" spans="2:13" ht="15.75" customHeight="1">
      <c r="B2" s="206" t="s">
        <v>172</v>
      </c>
      <c r="C2" s="207"/>
      <c r="D2" s="208" t="s">
        <v>173</v>
      </c>
      <c r="E2" s="209"/>
      <c r="G2" s="210"/>
      <c r="H2" s="210"/>
      <c r="I2" s="339"/>
      <c r="J2" s="339"/>
      <c r="K2" s="339"/>
      <c r="M2" s="61"/>
    </row>
    <row r="3" spans="2:13" ht="16.5" customHeight="1">
      <c r="B3" s="61"/>
      <c r="C3" s="210"/>
      <c r="D3" s="209"/>
      <c r="E3" s="211" t="s">
        <v>174</v>
      </c>
      <c r="F3" s="210"/>
      <c r="G3" s="210"/>
      <c r="H3" s="210"/>
      <c r="I3" s="212"/>
      <c r="J3" s="340"/>
      <c r="K3" s="340"/>
      <c r="M3" s="61"/>
    </row>
    <row r="4" spans="1:13" ht="13.5" customHeight="1">
      <c r="A4" s="213"/>
      <c r="B4" s="309" t="s">
        <v>175</v>
      </c>
      <c r="C4" s="309"/>
      <c r="D4" s="137"/>
      <c r="E4" s="137"/>
      <c r="F4" s="138"/>
      <c r="G4" s="138"/>
      <c r="H4" s="138"/>
      <c r="I4" s="138"/>
      <c r="J4" s="67"/>
      <c r="M4" s="61"/>
    </row>
    <row r="5" spans="1:10" s="1" customFormat="1" ht="12.75" customHeight="1">
      <c r="A5" s="214"/>
      <c r="B5" s="215"/>
      <c r="C5" s="215"/>
      <c r="D5" s="215" t="s">
        <v>176</v>
      </c>
      <c r="E5" s="215"/>
      <c r="F5" s="148" t="s">
        <v>9</v>
      </c>
      <c r="G5" s="148"/>
      <c r="H5" s="149"/>
      <c r="I5" s="150"/>
      <c r="J5" s="216"/>
    </row>
    <row r="6" spans="1:10" s="1" customFormat="1" ht="15" customHeight="1">
      <c r="A6" s="214"/>
      <c r="B6" s="336" t="s">
        <v>125</v>
      </c>
      <c r="C6" s="336"/>
      <c r="D6" s="217"/>
      <c r="E6" s="218"/>
      <c r="F6" s="148"/>
      <c r="G6" s="148"/>
      <c r="H6" s="149"/>
      <c r="I6" s="150"/>
      <c r="J6" s="216"/>
    </row>
    <row r="7" spans="1:10" s="1" customFormat="1" ht="15" customHeight="1">
      <c r="A7" s="72"/>
      <c r="B7" s="337" t="s">
        <v>126</v>
      </c>
      <c r="C7" s="337"/>
      <c r="D7" s="219"/>
      <c r="E7" s="220"/>
      <c r="F7" s="141"/>
      <c r="G7" s="141"/>
      <c r="H7" s="142"/>
      <c r="I7" s="143"/>
      <c r="J7" s="216"/>
    </row>
    <row r="8" spans="1:10" s="1" customFormat="1" ht="15" customHeight="1">
      <c r="A8" s="214"/>
      <c r="B8" s="333" t="s">
        <v>127</v>
      </c>
      <c r="C8" s="333"/>
      <c r="D8" s="221"/>
      <c r="E8" s="218"/>
      <c r="F8" s="334" t="s">
        <v>177</v>
      </c>
      <c r="G8" s="334"/>
      <c r="H8" s="334"/>
      <c r="I8" s="148"/>
      <c r="J8" s="216"/>
    </row>
    <row r="9" spans="1:10" s="1" customFormat="1" ht="15" customHeight="1">
      <c r="A9" s="214"/>
      <c r="B9" s="222"/>
      <c r="C9" s="223"/>
      <c r="D9" s="148"/>
      <c r="E9" s="148"/>
      <c r="F9" s="148"/>
      <c r="G9" s="335" t="s">
        <v>178</v>
      </c>
      <c r="H9" s="335"/>
      <c r="I9" s="148"/>
      <c r="J9" s="216"/>
    </row>
    <row r="10" spans="1:10" s="1" customFormat="1" ht="30" customHeight="1">
      <c r="A10" s="214"/>
      <c r="B10" s="222"/>
      <c r="C10" s="223"/>
      <c r="D10" s="148"/>
      <c r="E10" s="148"/>
      <c r="F10" s="224" t="s">
        <v>179</v>
      </c>
      <c r="G10" s="225" t="s">
        <v>180</v>
      </c>
      <c r="H10" s="225" t="s">
        <v>181</v>
      </c>
      <c r="I10" s="148"/>
      <c r="J10" s="216"/>
    </row>
    <row r="11" spans="1:10" s="1" customFormat="1" ht="15" customHeight="1">
      <c r="A11" s="214"/>
      <c r="B11" s="336" t="s">
        <v>182</v>
      </c>
      <c r="C11" s="336"/>
      <c r="D11" s="217"/>
      <c r="E11" s="148"/>
      <c r="F11" s="217"/>
      <c r="G11" s="217"/>
      <c r="H11" s="217"/>
      <c r="I11" s="148"/>
      <c r="J11" s="216"/>
    </row>
    <row r="12" spans="1:10" s="1" customFormat="1" ht="15" customHeight="1">
      <c r="A12" s="72"/>
      <c r="B12" s="337" t="s">
        <v>134</v>
      </c>
      <c r="C12" s="337"/>
      <c r="D12" s="219"/>
      <c r="E12" s="220"/>
      <c r="F12" s="219"/>
      <c r="G12" s="219"/>
      <c r="H12" s="219"/>
      <c r="I12" s="141"/>
      <c r="J12" s="216"/>
    </row>
    <row r="13" spans="1:10" s="1" customFormat="1" ht="15" customHeight="1">
      <c r="A13" s="214"/>
      <c r="B13" s="333" t="s">
        <v>135</v>
      </c>
      <c r="C13" s="333"/>
      <c r="D13" s="221"/>
      <c r="E13" s="218"/>
      <c r="F13" s="217"/>
      <c r="G13" s="217"/>
      <c r="H13" s="217"/>
      <c r="I13" s="148"/>
      <c r="J13" s="216"/>
    </row>
    <row r="14" spans="1:13" s="1" customFormat="1" ht="6.75" customHeight="1">
      <c r="A14" s="214"/>
      <c r="B14" s="222"/>
      <c r="C14" s="223"/>
      <c r="D14" s="148"/>
      <c r="E14" s="148"/>
      <c r="F14" s="148"/>
      <c r="G14" s="148"/>
      <c r="H14" s="148"/>
      <c r="I14" s="148"/>
      <c r="J14" s="216"/>
      <c r="M14" s="226"/>
    </row>
    <row r="15" spans="1:10" s="1" customFormat="1" ht="36" customHeight="1">
      <c r="A15" s="214"/>
      <c r="B15" s="222"/>
      <c r="C15" s="223"/>
      <c r="D15" s="148"/>
      <c r="E15" s="148"/>
      <c r="F15" s="331" t="s">
        <v>183</v>
      </c>
      <c r="G15" s="331"/>
      <c r="H15" s="331"/>
      <c r="I15" s="148"/>
      <c r="J15" s="216"/>
    </row>
    <row r="16" spans="1:9" s="1" customFormat="1" ht="15" customHeight="1">
      <c r="A16" s="227"/>
      <c r="B16" s="332" t="s">
        <v>184</v>
      </c>
      <c r="C16" s="332"/>
      <c r="D16" s="160"/>
      <c r="E16" s="160"/>
      <c r="F16" s="160"/>
      <c r="G16" s="227"/>
      <c r="H16" s="227"/>
      <c r="I16" s="160"/>
    </row>
    <row r="17" spans="1:16" s="1" customFormat="1" ht="13.5" customHeight="1">
      <c r="A17" s="228"/>
      <c r="B17" s="176"/>
      <c r="C17" s="229"/>
      <c r="D17" s="177"/>
      <c r="E17" s="177"/>
      <c r="F17" s="177"/>
      <c r="G17" s="317" t="s">
        <v>178</v>
      </c>
      <c r="H17" s="317"/>
      <c r="I17" s="177"/>
      <c r="L17" s="2"/>
      <c r="M17" s="2"/>
      <c r="N17" s="2"/>
      <c r="O17" s="2"/>
      <c r="P17" s="2"/>
    </row>
    <row r="18" spans="1:16" s="1" customFormat="1" ht="30" customHeight="1">
      <c r="A18" s="228"/>
      <c r="B18" s="177"/>
      <c r="C18" s="177"/>
      <c r="D18" s="230" t="s">
        <v>185</v>
      </c>
      <c r="E18" s="177"/>
      <c r="F18" s="178" t="s">
        <v>179</v>
      </c>
      <c r="G18" s="178" t="s">
        <v>180</v>
      </c>
      <c r="H18" s="178" t="s">
        <v>181</v>
      </c>
      <c r="I18" s="177"/>
      <c r="K18" s="231"/>
      <c r="L18" s="232"/>
      <c r="M18" s="2"/>
      <c r="N18" s="2"/>
      <c r="O18" s="2"/>
      <c r="P18" s="2"/>
    </row>
    <row r="19" spans="1:16" s="1" customFormat="1" ht="15" customHeight="1">
      <c r="A19" s="228"/>
      <c r="B19" s="327" t="s">
        <v>125</v>
      </c>
      <c r="C19" s="327"/>
      <c r="D19" s="233"/>
      <c r="E19" s="177"/>
      <c r="F19" s="233"/>
      <c r="G19" s="233"/>
      <c r="H19" s="233"/>
      <c r="I19" s="177"/>
      <c r="L19" s="234"/>
      <c r="M19" s="2"/>
      <c r="N19" s="2"/>
      <c r="O19" s="2"/>
      <c r="P19" s="2"/>
    </row>
    <row r="20" spans="1:16" s="1" customFormat="1" ht="15" customHeight="1">
      <c r="A20" s="228"/>
      <c r="B20" s="327" t="s">
        <v>186</v>
      </c>
      <c r="C20" s="327"/>
      <c r="D20" s="235"/>
      <c r="E20" s="177" t="s">
        <v>9</v>
      </c>
      <c r="F20" s="235"/>
      <c r="G20" s="235"/>
      <c r="H20" s="235"/>
      <c r="I20" s="177"/>
      <c r="L20" s="2"/>
      <c r="M20" s="2"/>
      <c r="N20" s="2"/>
      <c r="O20" s="2"/>
      <c r="P20" s="2"/>
    </row>
    <row r="21" spans="1:16" s="1" customFormat="1" ht="15" customHeight="1">
      <c r="A21" s="228"/>
      <c r="B21" s="327" t="s">
        <v>145</v>
      </c>
      <c r="C21" s="327"/>
      <c r="D21" s="236"/>
      <c r="E21" s="177"/>
      <c r="F21" s="233"/>
      <c r="G21" s="233"/>
      <c r="H21" s="233"/>
      <c r="I21" s="177"/>
      <c r="L21" s="2"/>
      <c r="M21" s="2"/>
      <c r="N21" s="2"/>
      <c r="O21" s="2"/>
      <c r="P21" s="2"/>
    </row>
    <row r="22" spans="1:16" s="1" customFormat="1" ht="15" customHeight="1">
      <c r="A22" s="228"/>
      <c r="B22" s="327" t="s">
        <v>187</v>
      </c>
      <c r="C22" s="327" t="s">
        <v>9</v>
      </c>
      <c r="D22" s="177"/>
      <c r="E22" s="177"/>
      <c r="F22" s="237"/>
      <c r="G22" s="237"/>
      <c r="H22" s="237"/>
      <c r="I22" s="177"/>
      <c r="L22" s="2"/>
      <c r="M22" s="2"/>
      <c r="N22" s="2"/>
      <c r="O22" s="2"/>
      <c r="P22" s="2"/>
    </row>
    <row r="23" spans="1:16" s="1" customFormat="1" ht="15" customHeight="1">
      <c r="A23" s="228"/>
      <c r="B23" s="327" t="s">
        <v>147</v>
      </c>
      <c r="C23" s="327"/>
      <c r="D23" s="192" t="s">
        <v>9</v>
      </c>
      <c r="E23" s="177"/>
      <c r="F23" s="238"/>
      <c r="G23" s="238"/>
      <c r="H23" s="238"/>
      <c r="I23" s="177"/>
      <c r="L23" s="239"/>
      <c r="M23" s="2"/>
      <c r="N23" s="2"/>
      <c r="O23" s="2"/>
      <c r="P23" s="2"/>
    </row>
    <row r="24" spans="1:16" s="1" customFormat="1" ht="33.75" customHeight="1">
      <c r="A24" s="228"/>
      <c r="B24" s="177"/>
      <c r="C24" s="177"/>
      <c r="D24" s="177"/>
      <c r="E24" s="177" t="s">
        <v>9</v>
      </c>
      <c r="F24" s="177"/>
      <c r="G24" s="177"/>
      <c r="H24" s="177"/>
      <c r="I24" s="177"/>
      <c r="L24" s="2"/>
      <c r="M24" s="2"/>
      <c r="N24" s="2"/>
      <c r="O24" s="2"/>
      <c r="P24" s="2"/>
    </row>
    <row r="25" spans="1:16" s="1" customFormat="1" ht="12" customHeight="1">
      <c r="A25" s="240"/>
      <c r="B25" s="328" t="s">
        <v>188</v>
      </c>
      <c r="C25" s="328"/>
      <c r="D25" s="241"/>
      <c r="E25" s="241"/>
      <c r="F25" s="242"/>
      <c r="G25" s="241"/>
      <c r="H25" s="241"/>
      <c r="I25" s="241"/>
      <c r="L25" s="2"/>
      <c r="M25" s="2"/>
      <c r="N25" s="2"/>
      <c r="O25" s="2"/>
      <c r="P25" s="2"/>
    </row>
    <row r="26" spans="1:16" s="1" customFormat="1" ht="15" customHeight="1">
      <c r="A26" s="243"/>
      <c r="B26" s="244"/>
      <c r="C26" s="244"/>
      <c r="D26" s="244"/>
      <c r="E26" s="244"/>
      <c r="F26" s="329" t="s">
        <v>189</v>
      </c>
      <c r="G26" s="329"/>
      <c r="H26" s="329"/>
      <c r="I26" s="244"/>
      <c r="L26" s="2"/>
      <c r="M26" s="2"/>
      <c r="N26" s="2"/>
      <c r="O26" s="2"/>
      <c r="P26" s="2"/>
    </row>
    <row r="27" spans="1:16" s="1" customFormat="1" ht="19.5" customHeight="1">
      <c r="A27" s="243"/>
      <c r="B27" s="244"/>
      <c r="C27" s="244"/>
      <c r="D27" s="244"/>
      <c r="E27" s="244"/>
      <c r="F27" s="245"/>
      <c r="G27" s="330" t="s">
        <v>190</v>
      </c>
      <c r="H27" s="330"/>
      <c r="I27" s="244"/>
      <c r="L27" s="2"/>
      <c r="M27" s="234"/>
      <c r="N27" s="2"/>
      <c r="O27" s="2"/>
      <c r="P27" s="2"/>
    </row>
    <row r="28" spans="1:16" s="1" customFormat="1" ht="30" customHeight="1">
      <c r="A28" s="243"/>
      <c r="B28" s="244"/>
      <c r="C28" s="244"/>
      <c r="D28" s="247" t="s">
        <v>191</v>
      </c>
      <c r="E28" s="244"/>
      <c r="F28" s="246" t="s">
        <v>179</v>
      </c>
      <c r="G28" s="246" t="s">
        <v>180</v>
      </c>
      <c r="H28" s="246" t="s">
        <v>181</v>
      </c>
      <c r="I28" s="244"/>
      <c r="L28" s="2"/>
      <c r="M28" s="2"/>
      <c r="N28" s="2"/>
      <c r="O28" s="2"/>
      <c r="P28" s="2"/>
    </row>
    <row r="29" spans="1:16" s="1" customFormat="1" ht="15" customHeight="1">
      <c r="A29" s="243"/>
      <c r="B29" s="326" t="s">
        <v>182</v>
      </c>
      <c r="C29" s="326"/>
      <c r="D29" s="247"/>
      <c r="E29" s="244"/>
      <c r="F29" s="248"/>
      <c r="G29" s="248"/>
      <c r="H29" s="248"/>
      <c r="I29" s="244"/>
      <c r="L29" s="2"/>
      <c r="M29" s="2"/>
      <c r="N29" s="2"/>
      <c r="O29" s="2"/>
      <c r="P29" s="2"/>
    </row>
    <row r="30" spans="1:9" s="1" customFormat="1" ht="15" customHeight="1">
      <c r="A30" s="243"/>
      <c r="B30" s="326" t="s">
        <v>192</v>
      </c>
      <c r="C30" s="326"/>
      <c r="D30" s="249"/>
      <c r="E30" s="244"/>
      <c r="F30" s="250"/>
      <c r="G30" s="250"/>
      <c r="H30" s="250"/>
      <c r="I30" s="244"/>
    </row>
    <row r="31" spans="1:9" s="1" customFormat="1" ht="15" customHeight="1">
      <c r="A31" s="243"/>
      <c r="B31" s="326" t="s">
        <v>134</v>
      </c>
      <c r="C31" s="326"/>
      <c r="D31" s="251"/>
      <c r="E31" s="244"/>
      <c r="F31" s="250"/>
      <c r="G31" s="250"/>
      <c r="H31" s="250"/>
      <c r="I31" s="244"/>
    </row>
    <row r="32" spans="1:9" s="1" customFormat="1" ht="15" customHeight="1">
      <c r="A32" s="243"/>
      <c r="B32" s="326" t="s">
        <v>193</v>
      </c>
      <c r="C32" s="326"/>
      <c r="D32" s="252"/>
      <c r="E32" s="244"/>
      <c r="F32" s="250"/>
      <c r="G32" s="250"/>
      <c r="H32" s="250"/>
      <c r="I32" s="244"/>
    </row>
    <row r="33" spans="1:9" s="1" customFormat="1" ht="15" customHeight="1">
      <c r="A33" s="243"/>
      <c r="B33" s="326" t="s">
        <v>194</v>
      </c>
      <c r="C33" s="326"/>
      <c r="D33" s="253"/>
      <c r="E33" s="244"/>
      <c r="F33" s="250"/>
      <c r="G33" s="250"/>
      <c r="H33" s="250"/>
      <c r="I33" s="244"/>
    </row>
    <row r="34" spans="1:9" s="1" customFormat="1" ht="15" customHeight="1">
      <c r="A34" s="243"/>
      <c r="B34" s="326" t="s">
        <v>158</v>
      </c>
      <c r="C34" s="326"/>
      <c r="D34" s="249"/>
      <c r="E34" s="244"/>
      <c r="F34" s="248"/>
      <c r="G34" s="248"/>
      <c r="H34" s="248"/>
      <c r="I34" s="244"/>
    </row>
    <row r="35" spans="1:9" s="1" customFormat="1" ht="15" customHeight="1">
      <c r="A35" s="243"/>
      <c r="B35" s="326" t="s">
        <v>159</v>
      </c>
      <c r="C35" s="326"/>
      <c r="D35" s="254"/>
      <c r="E35" s="244"/>
      <c r="F35" s="243"/>
      <c r="G35" s="243"/>
      <c r="H35" s="243"/>
      <c r="I35" s="244"/>
    </row>
  </sheetData>
  <sheetProtection/>
  <mergeCells count="30">
    <mergeCell ref="A1:J1"/>
    <mergeCell ref="I2:K2"/>
    <mergeCell ref="J3:K3"/>
    <mergeCell ref="B4:C4"/>
    <mergeCell ref="B6:C6"/>
    <mergeCell ref="B7:C7"/>
    <mergeCell ref="B8:C8"/>
    <mergeCell ref="F8:H8"/>
    <mergeCell ref="G9:H9"/>
    <mergeCell ref="B11:C11"/>
    <mergeCell ref="B12:C12"/>
    <mergeCell ref="B13:C13"/>
    <mergeCell ref="F15:H15"/>
    <mergeCell ref="B16:C16"/>
    <mergeCell ref="G17:H17"/>
    <mergeCell ref="B19:C19"/>
    <mergeCell ref="B20:C20"/>
    <mergeCell ref="B21:C21"/>
    <mergeCell ref="B22:C22"/>
    <mergeCell ref="B23:C23"/>
    <mergeCell ref="B25:C25"/>
    <mergeCell ref="F26:H26"/>
    <mergeCell ref="G27:H27"/>
    <mergeCell ref="B29:C29"/>
    <mergeCell ref="B30:C30"/>
    <mergeCell ref="B31:C31"/>
    <mergeCell ref="B32:C32"/>
    <mergeCell ref="B33:C33"/>
    <mergeCell ref="B34:C34"/>
    <mergeCell ref="B35:C35"/>
  </mergeCells>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C9"/>
    </sheetView>
  </sheetViews>
  <sheetFormatPr defaultColWidth="8.8515625" defaultRowHeight="12.75"/>
  <cols>
    <col min="1" max="1" width="17.00390625" style="3" customWidth="1"/>
    <col min="2" max="2" width="50.8515625" style="3" customWidth="1"/>
    <col min="3" max="3" width="9.421875" style="3" customWidth="1"/>
    <col min="4" max="4" width="0.42578125" style="3" customWidth="1"/>
    <col min="5" max="16384" width="8.8515625" style="3" customWidth="1"/>
  </cols>
  <sheetData>
    <row r="1" spans="1:3" ht="80.25" customHeight="1">
      <c r="A1" s="308" t="s">
        <v>195</v>
      </c>
      <c r="B1" s="261"/>
      <c r="C1" s="261"/>
    </row>
    <row r="2" spans="1:3" ht="15" customHeight="1">
      <c r="A2" s="6"/>
      <c r="B2" s="6"/>
      <c r="C2" s="6"/>
    </row>
    <row r="3" spans="1:3" ht="66" customHeight="1">
      <c r="A3" s="6" t="s">
        <v>196</v>
      </c>
      <c r="B3" s="267" t="s">
        <v>197</v>
      </c>
      <c r="C3" s="267"/>
    </row>
    <row r="4" spans="1:3" ht="18" customHeight="1">
      <c r="A4" s="6"/>
      <c r="B4" s="255"/>
      <c r="C4" s="255"/>
    </row>
    <row r="5" spans="1:3" ht="66" customHeight="1">
      <c r="A5" s="6" t="s">
        <v>198</v>
      </c>
      <c r="B5" s="267" t="s">
        <v>199</v>
      </c>
      <c r="C5" s="267"/>
    </row>
    <row r="6" spans="1:3" ht="18" customHeight="1">
      <c r="A6" s="6"/>
      <c r="B6" s="267"/>
      <c r="C6" s="267"/>
    </row>
    <row r="7" spans="1:3" ht="66" customHeight="1">
      <c r="A7" s="6" t="s">
        <v>200</v>
      </c>
      <c r="B7" s="267" t="s">
        <v>201</v>
      </c>
      <c r="C7" s="267"/>
    </row>
    <row r="8" spans="1:3" ht="18" customHeight="1">
      <c r="A8" s="6"/>
      <c r="B8" s="6"/>
      <c r="C8" s="6"/>
    </row>
    <row r="9" spans="1:3" ht="39" customHeight="1">
      <c r="A9" s="262" t="s">
        <v>202</v>
      </c>
      <c r="B9" s="262"/>
      <c r="C9" s="262"/>
    </row>
    <row r="10" spans="1:3" ht="18" customHeight="1">
      <c r="A10" s="6"/>
      <c r="B10" s="6"/>
      <c r="C10" s="6"/>
    </row>
  </sheetData>
  <sheetProtection/>
  <mergeCells count="6">
    <mergeCell ref="A1:C1"/>
    <mergeCell ref="B3:C3"/>
    <mergeCell ref="B5:C5"/>
    <mergeCell ref="B6:C6"/>
    <mergeCell ref="B7:C7"/>
    <mergeCell ref="A9:C9"/>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E29"/>
  <sheetViews>
    <sheetView showGridLines="0" zoomScalePageLayoutView="0" workbookViewId="0" topLeftCell="A13">
      <selection activeCell="A1" sqref="A1:E1"/>
    </sheetView>
  </sheetViews>
  <sheetFormatPr defaultColWidth="8.8515625" defaultRowHeight="12.75"/>
  <cols>
    <col min="1" max="1" width="4.00390625" style="3" customWidth="1"/>
    <col min="2" max="2" width="47.140625" style="3" customWidth="1"/>
    <col min="3" max="4" width="15.421875" style="3" customWidth="1"/>
    <col min="5" max="5" width="1.28515625" style="3" customWidth="1"/>
    <col min="6" max="6" width="0.85546875" style="3" customWidth="1"/>
    <col min="7" max="16384" width="8.8515625" style="3" customWidth="1"/>
  </cols>
  <sheetData>
    <row r="1" spans="1:5" s="1" customFormat="1" ht="21" customHeight="1">
      <c r="A1" s="262" t="s">
        <v>12</v>
      </c>
      <c r="B1" s="262"/>
      <c r="C1" s="262"/>
      <c r="D1" s="262"/>
      <c r="E1" s="262"/>
    </row>
    <row r="2" spans="1:4" s="1" customFormat="1" ht="6" customHeight="1">
      <c r="A2" s="2"/>
      <c r="B2" s="14"/>
      <c r="C2" s="263"/>
      <c r="D2" s="263"/>
    </row>
    <row r="3" spans="1:4" s="1" customFormat="1" ht="16.5" customHeight="1">
      <c r="A3" s="2"/>
      <c r="B3" s="263" t="s">
        <v>19</v>
      </c>
      <c r="C3" s="264"/>
      <c r="D3" s="264"/>
    </row>
    <row r="4" spans="1:4" s="1" customFormat="1" ht="16.5" customHeight="1">
      <c r="A4" s="2"/>
      <c r="B4" s="263" t="s">
        <v>0</v>
      </c>
      <c r="C4" s="264"/>
      <c r="D4" s="264"/>
    </row>
    <row r="5" spans="1:4" s="1" customFormat="1" ht="16.5" customHeight="1">
      <c r="A5" s="2"/>
      <c r="B5" s="263" t="s">
        <v>20</v>
      </c>
      <c r="C5" s="264"/>
      <c r="D5" s="264"/>
    </row>
    <row r="6" spans="1:4" s="1" customFormat="1" ht="8.25" customHeight="1">
      <c r="A6" s="2"/>
      <c r="B6" s="14"/>
      <c r="C6" s="263"/>
      <c r="D6" s="263"/>
    </row>
    <row r="7" spans="1:4" s="1" customFormat="1" ht="16.5" customHeight="1">
      <c r="A7" s="2"/>
      <c r="B7" s="16" t="s">
        <v>1</v>
      </c>
      <c r="C7" s="17"/>
      <c r="D7" s="17"/>
    </row>
    <row r="8" spans="1:4" s="1" customFormat="1" ht="16.5" customHeight="1">
      <c r="A8" s="2"/>
      <c r="B8" s="18"/>
      <c r="C8" s="19">
        <v>0</v>
      </c>
      <c r="D8" s="17"/>
    </row>
    <row r="9" spans="1:4" s="1" customFormat="1" ht="16.5" customHeight="1">
      <c r="A9" s="2"/>
      <c r="B9" s="18"/>
      <c r="C9" s="20">
        <v>0</v>
      </c>
      <c r="D9" s="17"/>
    </row>
    <row r="10" spans="1:4" s="1" customFormat="1" ht="16.5" customHeight="1">
      <c r="A10" s="2"/>
      <c r="B10" s="18"/>
      <c r="C10" s="19">
        <v>0</v>
      </c>
      <c r="D10" s="17"/>
    </row>
    <row r="11" spans="1:4" s="1" customFormat="1" ht="16.5" customHeight="1">
      <c r="A11" s="2"/>
      <c r="B11" s="18"/>
      <c r="C11" s="20">
        <v>0</v>
      </c>
      <c r="D11" s="17"/>
    </row>
    <row r="12" spans="1:4" s="1" customFormat="1" ht="16.5" customHeight="1">
      <c r="A12" s="2"/>
      <c r="B12" s="18" t="s">
        <v>2</v>
      </c>
      <c r="C12" s="17"/>
      <c r="D12" s="19">
        <f>C10-C11</f>
        <v>0</v>
      </c>
    </row>
    <row r="13" spans="1:4" s="1" customFormat="1" ht="16.5" customHeight="1">
      <c r="A13" s="2"/>
      <c r="B13" s="16" t="s">
        <v>3</v>
      </c>
      <c r="C13" s="17"/>
      <c r="D13" s="21">
        <v>0</v>
      </c>
    </row>
    <row r="14" spans="1:4" s="1" customFormat="1" ht="16.5" customHeight="1">
      <c r="A14" s="2"/>
      <c r="B14" s="16" t="s">
        <v>4</v>
      </c>
      <c r="C14" s="17"/>
      <c r="D14" s="21"/>
    </row>
    <row r="15" spans="1:4" s="1" customFormat="1" ht="16.5" customHeight="1">
      <c r="A15" s="2"/>
      <c r="B15" s="18"/>
      <c r="C15" s="19">
        <v>0</v>
      </c>
      <c r="D15" s="17"/>
    </row>
    <row r="16" spans="1:4" s="1" customFormat="1" ht="16.5" customHeight="1">
      <c r="A16" s="2"/>
      <c r="B16" s="18"/>
      <c r="C16" s="21">
        <v>0</v>
      </c>
      <c r="D16" s="17"/>
    </row>
    <row r="17" spans="1:4" s="1" customFormat="1" ht="16.5" customHeight="1">
      <c r="A17" s="2"/>
      <c r="B17" s="18"/>
      <c r="C17" s="21">
        <v>0</v>
      </c>
      <c r="D17" s="17"/>
    </row>
    <row r="18" spans="1:4" s="1" customFormat="1" ht="16.5" customHeight="1">
      <c r="A18" s="2"/>
      <c r="B18" s="18"/>
      <c r="C18" s="21">
        <v>0</v>
      </c>
      <c r="D18" s="17"/>
    </row>
    <row r="19" spans="1:4" s="1" customFormat="1" ht="16.5" customHeight="1">
      <c r="A19" s="2"/>
      <c r="B19" s="18"/>
      <c r="C19" s="20">
        <v>0</v>
      </c>
      <c r="D19" s="20">
        <f>SUM(C15:C19)</f>
        <v>0</v>
      </c>
    </row>
    <row r="20" spans="1:4" s="1" customFormat="1" ht="16.5" customHeight="1">
      <c r="A20" s="2"/>
      <c r="B20" s="16" t="s">
        <v>8</v>
      </c>
      <c r="C20" s="17"/>
      <c r="D20" s="19">
        <f>SUM(D12:D19)</f>
        <v>0</v>
      </c>
    </row>
    <row r="21" spans="1:4" s="1" customFormat="1" ht="16.5" customHeight="1">
      <c r="A21" s="2"/>
      <c r="B21" s="16"/>
      <c r="C21" s="17"/>
      <c r="D21" s="20">
        <v>0</v>
      </c>
    </row>
    <row r="22" spans="1:4" s="1" customFormat="1" ht="16.5" customHeight="1">
      <c r="A22" s="2"/>
      <c r="B22" s="16"/>
      <c r="C22" s="17"/>
      <c r="D22" s="19">
        <f>D20+D21</f>
        <v>0</v>
      </c>
    </row>
    <row r="23" spans="1:4" s="1" customFormat="1" ht="16.5" customHeight="1">
      <c r="A23" s="2"/>
      <c r="B23" s="16"/>
      <c r="C23" s="17" t="s">
        <v>9</v>
      </c>
      <c r="D23" s="20">
        <v>0</v>
      </c>
    </row>
    <row r="24" spans="1:4" s="1" customFormat="1" ht="16.5" customHeight="1">
      <c r="A24" s="2"/>
      <c r="B24" s="16" t="s">
        <v>24</v>
      </c>
      <c r="C24" s="17"/>
      <c r="D24" s="22">
        <f>D22-D23</f>
        <v>0</v>
      </c>
    </row>
    <row r="25" spans="1:4" s="1" customFormat="1" ht="8.25" customHeight="1">
      <c r="A25" s="2"/>
      <c r="B25" s="2"/>
      <c r="C25" s="21"/>
      <c r="D25" s="2"/>
    </row>
    <row r="26" spans="1:4" s="1" customFormat="1" ht="6.75" customHeight="1">
      <c r="A26" s="2"/>
      <c r="B26" s="13"/>
      <c r="C26" s="15"/>
      <c r="D26" s="13"/>
    </row>
    <row r="29" spans="1:5" ht="74.25" customHeight="1">
      <c r="A29" s="4" t="s">
        <v>13</v>
      </c>
      <c r="B29" s="261"/>
      <c r="C29" s="261"/>
      <c r="D29" s="261"/>
      <c r="E29" s="4"/>
    </row>
  </sheetData>
  <sheetProtection/>
  <mergeCells count="7">
    <mergeCell ref="C6:D6"/>
    <mergeCell ref="A1:E1"/>
    <mergeCell ref="B29:D29"/>
    <mergeCell ref="C2:D2"/>
    <mergeCell ref="B3:D3"/>
    <mergeCell ref="B4:D4"/>
    <mergeCell ref="B5:D5"/>
  </mergeCells>
  <printOptions/>
  <pageMargins left="0.75" right="0.75" top="1.75" bottom="1" header="0.75" footer="0.5"/>
  <pageSetup horizontalDpi="1200" verticalDpi="1200" orientation="portrait"/>
  <headerFooter alignWithMargins="0">
    <oddHeader>&amp;L&amp;"Myriad Web Pro,Bold"&amp;12Name:
Date:                            Section: &amp;R&amp;"Myriad Web Pro,Bold"&amp;20B-17.06</oddHeader>
  </headerFooter>
  <legacyDrawing r:id="rId2"/>
  <legacyDrawingHF r:id="rId3"/>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K17" sqref="K17"/>
    </sheetView>
  </sheetViews>
  <sheetFormatPr defaultColWidth="8.8515625" defaultRowHeight="12.75"/>
  <cols>
    <col min="1" max="1" width="3.8515625" style="3" customWidth="1"/>
    <col min="2" max="2" width="10.28125" style="3" customWidth="1"/>
    <col min="3" max="3" width="35.7109375" style="3" customWidth="1"/>
    <col min="4" max="4" width="2.00390625" style="3" customWidth="1"/>
    <col min="5" max="6" width="12.421875" style="3" customWidth="1"/>
    <col min="7" max="7" width="5.140625" style="3" customWidth="1"/>
    <col min="8" max="8" width="3.8515625" style="3" customWidth="1"/>
    <col min="9" max="16384" width="8.8515625" style="3" customWidth="1"/>
  </cols>
  <sheetData>
    <row r="1" spans="1:7" ht="21.75" customHeight="1">
      <c r="A1" s="1"/>
      <c r="B1" s="298" t="s">
        <v>203</v>
      </c>
      <c r="C1" s="298"/>
      <c r="D1" s="298"/>
      <c r="E1" s="298"/>
      <c r="F1" s="132"/>
      <c r="G1" s="45"/>
    </row>
    <row r="2" spans="2:7" s="1" customFormat="1" ht="18" customHeight="1">
      <c r="B2" s="110" t="s">
        <v>88</v>
      </c>
      <c r="C2" s="110" t="s">
        <v>89</v>
      </c>
      <c r="D2" s="111"/>
      <c r="E2" s="110" t="s">
        <v>90</v>
      </c>
      <c r="F2" s="110" t="s">
        <v>91</v>
      </c>
      <c r="G2" s="112"/>
    </row>
    <row r="3" spans="2:7" s="1" customFormat="1" ht="16.5" customHeight="1">
      <c r="B3" s="113" t="s">
        <v>204</v>
      </c>
      <c r="C3" s="114"/>
      <c r="D3" s="115"/>
      <c r="E3" s="116"/>
      <c r="F3" s="116"/>
      <c r="G3" s="117"/>
    </row>
    <row r="4" spans="2:7" s="1" customFormat="1" ht="16.5" customHeight="1">
      <c r="B4" s="113"/>
      <c r="C4" s="118"/>
      <c r="D4" s="115"/>
      <c r="E4" s="116"/>
      <c r="F4" s="116"/>
      <c r="G4" s="117"/>
    </row>
    <row r="5" spans="2:7" s="1" customFormat="1" ht="16.5" customHeight="1">
      <c r="B5" s="113"/>
      <c r="C5" s="118"/>
      <c r="D5" s="115"/>
      <c r="E5" s="116"/>
      <c r="F5" s="116"/>
      <c r="G5" s="117"/>
    </row>
    <row r="6" spans="2:6" s="1" customFormat="1" ht="16.5" customHeight="1">
      <c r="B6" s="113"/>
      <c r="C6" s="118"/>
      <c r="D6" s="115"/>
      <c r="E6" s="116"/>
      <c r="F6" s="116"/>
    </row>
    <row r="7" spans="2:7" s="1" customFormat="1" ht="28.5" customHeight="1">
      <c r="B7" s="113"/>
      <c r="C7" s="119" t="s">
        <v>205</v>
      </c>
      <c r="D7" s="115"/>
      <c r="E7" s="116"/>
      <c r="F7" s="116"/>
      <c r="G7" s="117"/>
    </row>
    <row r="8" spans="2:6" s="1" customFormat="1" ht="13.5" customHeight="1">
      <c r="B8" s="113"/>
      <c r="C8" s="115"/>
      <c r="D8" s="115"/>
      <c r="E8" s="116"/>
      <c r="F8" s="116"/>
    </row>
    <row r="9" spans="2:7" s="1" customFormat="1" ht="16.5" customHeight="1">
      <c r="B9" s="113" t="s">
        <v>204</v>
      </c>
      <c r="C9" s="114"/>
      <c r="D9" s="115"/>
      <c r="E9" s="116"/>
      <c r="F9" s="116"/>
      <c r="G9" s="45"/>
    </row>
    <row r="10" spans="2:6" s="1" customFormat="1" ht="16.5" customHeight="1">
      <c r="B10" s="113"/>
      <c r="C10" s="118"/>
      <c r="D10" s="115"/>
      <c r="E10" s="116"/>
      <c r="F10" s="116"/>
    </row>
    <row r="11" spans="2:7" s="1" customFormat="1" ht="39.75" customHeight="1">
      <c r="B11" s="113"/>
      <c r="C11" s="119" t="s">
        <v>206</v>
      </c>
      <c r="D11" s="115"/>
      <c r="E11" s="116"/>
      <c r="F11" s="116"/>
      <c r="G11" s="45"/>
    </row>
    <row r="12" spans="2:6" s="1" customFormat="1" ht="13.5" customHeight="1">
      <c r="B12" s="113"/>
      <c r="C12" s="115"/>
      <c r="D12" s="115"/>
      <c r="E12" s="116"/>
      <c r="F12" s="116"/>
    </row>
    <row r="13" spans="2:7" s="1" customFormat="1" ht="16.5" customHeight="1">
      <c r="B13" s="113" t="s">
        <v>204</v>
      </c>
      <c r="C13" s="114"/>
      <c r="D13" s="115"/>
      <c r="E13" s="116"/>
      <c r="F13" s="116"/>
      <c r="G13" s="117"/>
    </row>
    <row r="14" spans="2:7" s="1" customFormat="1" ht="16.5" customHeight="1">
      <c r="B14" s="113"/>
      <c r="C14" s="118"/>
      <c r="D14" s="115"/>
      <c r="E14" s="116"/>
      <c r="F14" s="116"/>
      <c r="G14" s="117"/>
    </row>
    <row r="15" spans="2:6" s="1" customFormat="1" ht="16.5" customHeight="1">
      <c r="B15" s="113"/>
      <c r="C15" s="118"/>
      <c r="D15" s="115"/>
      <c r="E15" s="116"/>
      <c r="F15" s="116"/>
    </row>
    <row r="16" spans="2:7" s="1" customFormat="1" ht="33" customHeight="1">
      <c r="B16" s="113"/>
      <c r="C16" s="119" t="s">
        <v>207</v>
      </c>
      <c r="D16" s="115"/>
      <c r="E16" s="116"/>
      <c r="F16" s="116"/>
      <c r="G16" s="117"/>
    </row>
    <row r="17" spans="2:6" s="1" customFormat="1" ht="13.5" customHeight="1">
      <c r="B17" s="113"/>
      <c r="C17" s="115"/>
      <c r="D17" s="115"/>
      <c r="E17" s="116"/>
      <c r="F17" s="116"/>
    </row>
    <row r="18" spans="2:7" s="1" customFormat="1" ht="16.5" customHeight="1">
      <c r="B18" s="113" t="s">
        <v>204</v>
      </c>
      <c r="C18" s="114"/>
      <c r="D18" s="115"/>
      <c r="E18" s="116"/>
      <c r="F18" s="116"/>
      <c r="G18" s="45"/>
    </row>
    <row r="19" spans="2:6" s="1" customFormat="1" ht="16.5" customHeight="1">
      <c r="B19" s="113"/>
      <c r="C19" s="118"/>
      <c r="D19" s="115"/>
      <c r="E19" s="116"/>
      <c r="F19" s="116"/>
    </row>
    <row r="20" spans="2:7" s="1" customFormat="1" ht="45.75" customHeight="1">
      <c r="B20" s="113"/>
      <c r="C20" s="119" t="s">
        <v>208</v>
      </c>
      <c r="D20" s="115"/>
      <c r="E20" s="116"/>
      <c r="F20" s="116"/>
      <c r="G20" s="45"/>
    </row>
    <row r="21" spans="2:6" s="1" customFormat="1" ht="13.5" customHeight="1">
      <c r="B21" s="113"/>
      <c r="C21" s="115"/>
      <c r="D21" s="115"/>
      <c r="E21" s="116"/>
      <c r="F21" s="116"/>
    </row>
    <row r="22" spans="2:7" s="1" customFormat="1" ht="16.5" customHeight="1">
      <c r="B22" s="113" t="s">
        <v>204</v>
      </c>
      <c r="C22" s="114"/>
      <c r="D22" s="115"/>
      <c r="E22" s="116"/>
      <c r="F22" s="116"/>
      <c r="G22" s="117"/>
    </row>
    <row r="23" spans="2:7" s="1" customFormat="1" ht="16.5" customHeight="1">
      <c r="B23" s="113"/>
      <c r="C23" s="118"/>
      <c r="D23" s="115"/>
      <c r="E23" s="116"/>
      <c r="F23" s="116"/>
      <c r="G23" s="117"/>
    </row>
    <row r="24" spans="2:6" s="1" customFormat="1" ht="16.5" customHeight="1">
      <c r="B24" s="113"/>
      <c r="C24" s="118"/>
      <c r="D24" s="115"/>
      <c r="E24" s="116"/>
      <c r="F24" s="116"/>
    </row>
    <row r="25" spans="2:7" s="1" customFormat="1" ht="18" customHeight="1">
      <c r="B25" s="113"/>
      <c r="C25" s="119" t="s">
        <v>209</v>
      </c>
      <c r="D25" s="115"/>
      <c r="E25" s="116"/>
      <c r="F25" s="116"/>
      <c r="G25" s="117"/>
    </row>
    <row r="26" spans="2:6" s="1" customFormat="1" ht="13.5" customHeight="1">
      <c r="B26" s="113"/>
      <c r="C26" s="115"/>
      <c r="D26" s="115"/>
      <c r="E26" s="116"/>
      <c r="F26" s="116"/>
    </row>
    <row r="27" spans="2:7" s="1" customFormat="1" ht="16.5" customHeight="1">
      <c r="B27" s="113" t="s">
        <v>204</v>
      </c>
      <c r="C27" s="114"/>
      <c r="D27" s="115"/>
      <c r="E27" s="116"/>
      <c r="F27" s="116"/>
      <c r="G27" s="45"/>
    </row>
    <row r="28" spans="2:6" s="1" customFormat="1" ht="16.5" customHeight="1">
      <c r="B28" s="113"/>
      <c r="C28" s="118"/>
      <c r="D28" s="115"/>
      <c r="E28" s="116"/>
      <c r="F28" s="116"/>
    </row>
    <row r="29" spans="2:7" s="1" customFormat="1" ht="39" customHeight="1">
      <c r="B29" s="113"/>
      <c r="C29" s="119" t="s">
        <v>210</v>
      </c>
      <c r="D29" s="115"/>
      <c r="E29" s="116"/>
      <c r="F29" s="116"/>
      <c r="G29" s="45"/>
    </row>
    <row r="30" spans="2:6" s="1" customFormat="1" ht="6.75" customHeight="1">
      <c r="B30" s="256"/>
      <c r="C30" s="257"/>
      <c r="D30" s="258"/>
      <c r="E30" s="259"/>
      <c r="F30" s="260"/>
    </row>
  </sheetData>
  <sheetProtection/>
  <mergeCells count="1">
    <mergeCell ref="B1:E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6">
      <selection activeCell="A22" sqref="A22:G23"/>
    </sheetView>
  </sheetViews>
  <sheetFormatPr defaultColWidth="8.8515625" defaultRowHeight="12.75"/>
  <cols>
    <col min="1" max="1" width="5.140625" style="3" customWidth="1"/>
    <col min="2" max="2" width="18.8515625" style="3" customWidth="1"/>
    <col min="3" max="3" width="12.8515625" style="3" customWidth="1"/>
    <col min="4" max="6" width="12.00390625" style="3" customWidth="1"/>
    <col min="7" max="7" width="10.8515625" style="3" customWidth="1"/>
    <col min="8" max="8" width="0.42578125" style="3" customWidth="1"/>
    <col min="9" max="16384" width="8.8515625" style="3" customWidth="1"/>
  </cols>
  <sheetData>
    <row r="1" spans="1:7" ht="102" customHeight="1">
      <c r="A1" s="261" t="s">
        <v>26</v>
      </c>
      <c r="B1" s="261"/>
      <c r="C1" s="261"/>
      <c r="D1" s="261"/>
      <c r="E1" s="261"/>
      <c r="F1" s="261"/>
      <c r="G1" s="261"/>
    </row>
    <row r="2" spans="1:7" s="1" customFormat="1" ht="24.75" customHeight="1">
      <c r="A2" s="5"/>
      <c r="B2" s="25" t="s">
        <v>27</v>
      </c>
      <c r="C2" s="25"/>
      <c r="D2" s="25" t="s">
        <v>28</v>
      </c>
      <c r="E2" s="25"/>
      <c r="F2" s="25" t="s">
        <v>29</v>
      </c>
      <c r="G2" s="26"/>
    </row>
    <row r="3" spans="1:7" ht="18" customHeight="1">
      <c r="A3" s="24"/>
      <c r="B3" s="27">
        <v>1</v>
      </c>
      <c r="C3" s="27"/>
      <c r="D3" s="27">
        <v>37</v>
      </c>
      <c r="E3" s="27"/>
      <c r="F3" s="28">
        <v>86</v>
      </c>
      <c r="G3" s="29"/>
    </row>
    <row r="4" spans="1:7" ht="18" customHeight="1">
      <c r="A4" s="24"/>
      <c r="B4" s="27">
        <v>2</v>
      </c>
      <c r="C4" s="27"/>
      <c r="D4" s="27">
        <v>41</v>
      </c>
      <c r="E4" s="27"/>
      <c r="F4" s="30">
        <v>93</v>
      </c>
      <c r="G4" s="29"/>
    </row>
    <row r="5" spans="1:7" ht="18" customHeight="1">
      <c r="A5" s="24"/>
      <c r="B5" s="27">
        <v>3</v>
      </c>
      <c r="C5" s="27"/>
      <c r="D5" s="27">
        <v>22</v>
      </c>
      <c r="E5" s="27"/>
      <c r="F5" s="30">
        <v>73</v>
      </c>
      <c r="G5" s="29"/>
    </row>
    <row r="6" spans="1:7" ht="18" customHeight="1">
      <c r="A6" s="24"/>
      <c r="B6" s="27">
        <v>4</v>
      </c>
      <c r="C6" s="27"/>
      <c r="D6" s="27">
        <v>28</v>
      </c>
      <c r="E6" s="27"/>
      <c r="F6" s="30">
        <v>80</v>
      </c>
      <c r="G6" s="29"/>
    </row>
    <row r="7" spans="1:7" ht="18" customHeight="1">
      <c r="A7" s="24"/>
      <c r="B7" s="27">
        <v>5</v>
      </c>
      <c r="C7" s="27"/>
      <c r="D7" s="27">
        <v>49</v>
      </c>
      <c r="E7" s="27"/>
      <c r="F7" s="30">
        <v>99</v>
      </c>
      <c r="G7" s="29"/>
    </row>
    <row r="8" spans="1:7" ht="18" customHeight="1">
      <c r="A8" s="24"/>
      <c r="B8" s="27">
        <v>6</v>
      </c>
      <c r="C8" s="27"/>
      <c r="D8" s="27">
        <v>25</v>
      </c>
      <c r="E8" s="27"/>
      <c r="F8" s="30">
        <v>74</v>
      </c>
      <c r="G8" s="29"/>
    </row>
    <row r="9" spans="1:7" ht="18" customHeight="1">
      <c r="A9" s="24"/>
      <c r="B9" s="27">
        <v>7</v>
      </c>
      <c r="C9" s="27"/>
      <c r="D9" s="27">
        <v>33</v>
      </c>
      <c r="E9" s="27"/>
      <c r="F9" s="30">
        <v>85</v>
      </c>
      <c r="G9" s="29"/>
    </row>
    <row r="10" spans="1:7" ht="18" customHeight="1">
      <c r="A10" s="24"/>
      <c r="B10" s="27">
        <v>8</v>
      </c>
      <c r="C10" s="27"/>
      <c r="D10" s="27">
        <v>37</v>
      </c>
      <c r="E10" s="27"/>
      <c r="F10" s="30">
        <v>87</v>
      </c>
      <c r="G10" s="29"/>
    </row>
    <row r="11" spans="1:7" ht="18" customHeight="1">
      <c r="A11" s="24"/>
      <c r="B11" s="27">
        <v>9</v>
      </c>
      <c r="C11" s="27"/>
      <c r="D11" s="27">
        <v>44</v>
      </c>
      <c r="E11" s="27"/>
      <c r="F11" s="30">
        <v>93</v>
      </c>
      <c r="G11" s="29"/>
    </row>
    <row r="12" spans="1:7" ht="18" customHeight="1">
      <c r="A12" s="24"/>
      <c r="B12" s="27">
        <v>10</v>
      </c>
      <c r="C12" s="27"/>
      <c r="D12" s="27">
        <v>24</v>
      </c>
      <c r="E12" s="27"/>
      <c r="F12" s="30">
        <v>77</v>
      </c>
      <c r="G12" s="29"/>
    </row>
    <row r="13" spans="1:7" ht="18" customHeight="1">
      <c r="A13" s="24"/>
      <c r="B13" s="27">
        <v>11</v>
      </c>
      <c r="C13" s="27"/>
      <c r="D13" s="27">
        <v>29</v>
      </c>
      <c r="E13" s="27"/>
      <c r="F13" s="30">
        <v>80</v>
      </c>
      <c r="G13" s="29"/>
    </row>
    <row r="14" spans="1:7" ht="18" customHeight="1">
      <c r="A14" s="24"/>
      <c r="B14" s="27">
        <v>12</v>
      </c>
      <c r="C14" s="27"/>
      <c r="D14" s="27">
        <v>45</v>
      </c>
      <c r="E14" s="27"/>
      <c r="F14" s="30">
        <v>96</v>
      </c>
      <c r="G14" s="29"/>
    </row>
    <row r="15" spans="1:7" ht="18" customHeight="1">
      <c r="A15" s="24"/>
      <c r="B15" s="27">
        <v>13</v>
      </c>
      <c r="C15" s="27"/>
      <c r="D15" s="27">
        <v>35</v>
      </c>
      <c r="E15" s="27"/>
      <c r="F15" s="30">
        <v>83</v>
      </c>
      <c r="G15" s="29"/>
    </row>
    <row r="16" spans="1:7" ht="18" customHeight="1">
      <c r="A16" s="24"/>
      <c r="B16" s="27">
        <v>14</v>
      </c>
      <c r="C16" s="27"/>
      <c r="D16" s="27">
        <v>36</v>
      </c>
      <c r="E16" s="27"/>
      <c r="F16" s="30">
        <v>87</v>
      </c>
      <c r="G16" s="29"/>
    </row>
    <row r="17" spans="1:7" ht="18" customHeight="1">
      <c r="A17" s="24"/>
      <c r="B17" s="27">
        <v>15</v>
      </c>
      <c r="C17" s="27"/>
      <c r="D17" s="31">
        <v>31</v>
      </c>
      <c r="E17" s="32"/>
      <c r="F17" s="33">
        <v>80</v>
      </c>
      <c r="G17" s="29"/>
    </row>
    <row r="18" spans="1:7" s="1" customFormat="1" ht="18" customHeight="1" thickBot="1">
      <c r="A18" s="5"/>
      <c r="B18" s="34" t="s">
        <v>30</v>
      </c>
      <c r="C18" s="34"/>
      <c r="D18" s="35">
        <f>SUM(D3:D17)</f>
        <v>516</v>
      </c>
      <c r="E18" s="36"/>
      <c r="F18" s="37">
        <f>SUM(F3:F17)</f>
        <v>1273</v>
      </c>
      <c r="G18" s="38"/>
    </row>
    <row r="19" spans="1:7" s="1" customFormat="1" ht="10.5" customHeight="1" thickTop="1">
      <c r="A19" s="5"/>
      <c r="B19" s="34"/>
      <c r="C19" s="34"/>
      <c r="D19" s="39"/>
      <c r="E19" s="36"/>
      <c r="F19" s="40"/>
      <c r="G19" s="38"/>
    </row>
    <row r="20" spans="1:7" s="1" customFormat="1" ht="6.75" customHeight="1">
      <c r="A20" s="5"/>
      <c r="B20" s="41"/>
      <c r="C20" s="41"/>
      <c r="D20" s="42"/>
      <c r="E20" s="42"/>
      <c r="F20" s="43"/>
      <c r="G20" s="44"/>
    </row>
    <row r="21" spans="1:7" s="1" customFormat="1" ht="21.75" customHeight="1">
      <c r="A21" s="5"/>
      <c r="B21" s="45"/>
      <c r="C21" s="45"/>
      <c r="D21" s="46"/>
      <c r="E21" s="46"/>
      <c r="F21" s="47"/>
      <c r="G21" s="48"/>
    </row>
    <row r="22" spans="1:7" s="6" customFormat="1" ht="39" customHeight="1">
      <c r="A22" s="24" t="s">
        <v>12</v>
      </c>
      <c r="B22" s="261" t="s">
        <v>31</v>
      </c>
      <c r="C22" s="261"/>
      <c r="D22" s="261"/>
      <c r="E22" s="261"/>
      <c r="F22" s="261"/>
      <c r="G22" s="261"/>
    </row>
    <row r="23" spans="1:7" s="6" customFormat="1" ht="55.5" customHeight="1">
      <c r="A23" s="24" t="s">
        <v>13</v>
      </c>
      <c r="B23" s="261" t="s">
        <v>32</v>
      </c>
      <c r="C23" s="261"/>
      <c r="D23" s="261"/>
      <c r="E23" s="261"/>
      <c r="F23" s="261"/>
      <c r="G23" s="261"/>
    </row>
  </sheetData>
  <sheetProtection/>
  <mergeCells count="3">
    <mergeCell ref="A1:G1"/>
    <mergeCell ref="B22:G22"/>
    <mergeCell ref="B23:G2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H16"/>
  <sheetViews>
    <sheetView zoomScalePageLayoutView="0" workbookViewId="0" topLeftCell="A1">
      <selection activeCell="B13" sqref="B13:E13"/>
    </sheetView>
  </sheetViews>
  <sheetFormatPr defaultColWidth="8.8515625" defaultRowHeight="12.75"/>
  <cols>
    <col min="1" max="1" width="4.8515625" style="3" customWidth="1"/>
    <col min="2" max="2" width="48.8515625" style="3" customWidth="1"/>
    <col min="3" max="3" width="10.8515625" style="3" customWidth="1"/>
    <col min="4" max="4" width="6.00390625" style="3" customWidth="1"/>
    <col min="5" max="5" width="10.8515625" style="3" customWidth="1"/>
    <col min="6" max="6" width="0.85546875" style="3" customWidth="1"/>
    <col min="7" max="7" width="0.42578125" style="3" customWidth="1"/>
    <col min="8" max="16384" width="8.8515625" style="3" customWidth="1"/>
  </cols>
  <sheetData>
    <row r="1" spans="1:6" ht="21" customHeight="1">
      <c r="A1" s="262" t="s">
        <v>12</v>
      </c>
      <c r="B1" s="262"/>
      <c r="C1" s="262"/>
      <c r="D1" s="262"/>
      <c r="E1" s="262"/>
      <c r="F1" s="262"/>
    </row>
    <row r="2" spans="1:6" s="1" customFormat="1" ht="31.5" customHeight="1">
      <c r="A2" s="6"/>
      <c r="B2" s="49"/>
      <c r="C2" s="50" t="s">
        <v>33</v>
      </c>
      <c r="D2" s="51"/>
      <c r="E2" s="50" t="s">
        <v>34</v>
      </c>
      <c r="F2" s="2"/>
    </row>
    <row r="3" spans="1:6" s="1" customFormat="1" ht="18" customHeight="1">
      <c r="A3" s="2"/>
      <c r="B3" s="49"/>
      <c r="C3" s="52"/>
      <c r="D3" s="51"/>
      <c r="E3" s="53"/>
      <c r="F3" s="2"/>
    </row>
    <row r="4" spans="1:6" s="1" customFormat="1" ht="18" customHeight="1">
      <c r="A4" s="2"/>
      <c r="B4" s="49"/>
      <c r="C4" s="54"/>
      <c r="D4" s="55"/>
      <c r="E4" s="56"/>
      <c r="F4" s="2"/>
    </row>
    <row r="5" spans="1:6" s="1" customFormat="1" ht="18" customHeight="1">
      <c r="A5" s="2"/>
      <c r="B5" s="49"/>
      <c r="C5" s="57"/>
      <c r="D5" s="51"/>
      <c r="E5" s="58"/>
      <c r="F5" s="2"/>
    </row>
    <row r="6" spans="1:6" s="1" customFormat="1" ht="39.75" customHeight="1">
      <c r="A6" s="2"/>
      <c r="B6" s="51"/>
      <c r="C6" s="265"/>
      <c r="D6" s="265"/>
      <c r="E6" s="265"/>
      <c r="F6" s="2"/>
    </row>
    <row r="7" spans="1:6" s="1" customFormat="1" ht="18" customHeight="1">
      <c r="A7" s="2"/>
      <c r="B7" s="51"/>
      <c r="C7" s="50" t="s">
        <v>35</v>
      </c>
      <c r="D7" s="55"/>
      <c r="E7" s="50" t="s">
        <v>36</v>
      </c>
      <c r="F7" s="2"/>
    </row>
    <row r="8" spans="1:6" s="1" customFormat="1" ht="18" customHeight="1">
      <c r="A8" s="2"/>
      <c r="B8" s="49"/>
      <c r="C8" s="53"/>
      <c r="D8" s="59"/>
      <c r="E8" s="53"/>
      <c r="F8" s="2"/>
    </row>
    <row r="9" spans="1:6" s="1" customFormat="1" ht="18" customHeight="1">
      <c r="A9" s="2"/>
      <c r="B9" s="49"/>
      <c r="C9" s="56"/>
      <c r="D9" s="60"/>
      <c r="E9" s="56"/>
      <c r="F9" s="2"/>
    </row>
    <row r="10" spans="1:6" s="1" customFormat="1" ht="18" customHeight="1">
      <c r="A10" s="2"/>
      <c r="B10" s="49"/>
      <c r="C10" s="58"/>
      <c r="D10" s="59"/>
      <c r="E10" s="58"/>
      <c r="F10" s="2"/>
    </row>
    <row r="11" spans="1:8" ht="18" customHeight="1">
      <c r="A11" s="61"/>
      <c r="B11" s="61"/>
      <c r="C11" s="61"/>
      <c r="D11" s="61"/>
      <c r="E11" s="61"/>
      <c r="F11" s="61"/>
      <c r="H11" s="62"/>
    </row>
    <row r="13" spans="1:5" s="6" customFormat="1" ht="120.75" customHeight="1">
      <c r="A13" s="6" t="s">
        <v>13</v>
      </c>
      <c r="B13" s="266"/>
      <c r="C13" s="266"/>
      <c r="D13" s="266"/>
      <c r="E13" s="266"/>
    </row>
    <row r="14" ht="18" customHeight="1"/>
    <row r="15" ht="18" customHeight="1"/>
    <row r="16" ht="18" customHeight="1">
      <c r="F16" s="64"/>
    </row>
    <row r="17" ht="18" customHeight="1"/>
    <row r="18" ht="18" customHeight="1"/>
    <row r="19" ht="18" customHeight="1"/>
    <row r="20" ht="18" customHeight="1"/>
    <row r="21" ht="18" customHeight="1"/>
    <row r="22" ht="18" customHeight="1"/>
    <row r="23" ht="18" customHeight="1"/>
    <row r="24" ht="18" customHeight="1"/>
    <row r="25" ht="18" customHeight="1"/>
  </sheetData>
  <sheetProtection/>
  <mergeCells count="3">
    <mergeCell ref="A1:F1"/>
    <mergeCell ref="C6:E6"/>
    <mergeCell ref="B13:E13"/>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B5"/>
    </sheetView>
  </sheetViews>
  <sheetFormatPr defaultColWidth="8.8515625" defaultRowHeight="12.75"/>
  <cols>
    <col min="1" max="1" width="5.140625" style="3" customWidth="1"/>
    <col min="2" max="2" width="76.00390625" style="3" customWidth="1"/>
    <col min="3" max="3" width="0.42578125" style="3" customWidth="1"/>
    <col min="4" max="5" width="8.8515625" style="3" customWidth="1"/>
    <col min="6" max="6" width="14.8515625" style="3" bestFit="1" customWidth="1"/>
    <col min="7" max="16384" width="8.8515625" style="3" customWidth="1"/>
  </cols>
  <sheetData>
    <row r="1" spans="1:2" ht="117.75" customHeight="1">
      <c r="A1" s="261" t="s">
        <v>37</v>
      </c>
      <c r="B1" s="261"/>
    </row>
    <row r="2" spans="1:2" ht="39" customHeight="1">
      <c r="A2" s="24" t="s">
        <v>12</v>
      </c>
      <c r="B2" s="23" t="s">
        <v>38</v>
      </c>
    </row>
    <row r="3" spans="1:7" ht="39" customHeight="1">
      <c r="A3" s="6" t="s">
        <v>13</v>
      </c>
      <c r="B3" s="23" t="s">
        <v>39</v>
      </c>
      <c r="C3" s="4"/>
      <c r="D3" s="4"/>
      <c r="E3" s="4"/>
      <c r="F3" s="4"/>
      <c r="G3" s="4"/>
    </row>
    <row r="4" spans="1:7" ht="39" customHeight="1">
      <c r="A4" s="6" t="s">
        <v>40</v>
      </c>
      <c r="B4" s="23" t="s">
        <v>41</v>
      </c>
      <c r="C4" s="4"/>
      <c r="D4" s="4"/>
      <c r="E4" s="4"/>
      <c r="F4" s="4"/>
      <c r="G4" s="4"/>
    </row>
    <row r="5" spans="1:2" ht="69" customHeight="1">
      <c r="A5" s="24" t="s">
        <v>42</v>
      </c>
      <c r="B5" s="23" t="s">
        <v>43</v>
      </c>
    </row>
    <row r="6" ht="21" customHeight="1"/>
  </sheetData>
  <sheetProtection/>
  <mergeCells count="1">
    <mergeCell ref="A1:B1"/>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5"/>
  <sheetViews>
    <sheetView zoomScalePageLayoutView="0" workbookViewId="0" topLeftCell="A1">
      <selection activeCell="B5" sqref="B5"/>
    </sheetView>
  </sheetViews>
  <sheetFormatPr defaultColWidth="8.8515625" defaultRowHeight="12.75"/>
  <cols>
    <col min="1" max="1" width="5.140625" style="3" customWidth="1"/>
    <col min="2" max="2" width="76.140625" style="3" customWidth="1"/>
    <col min="3" max="3" width="0.42578125" style="3" customWidth="1"/>
    <col min="4" max="6" width="8.8515625" style="3" customWidth="1"/>
    <col min="7" max="7" width="14.8515625" style="3" bestFit="1" customWidth="1"/>
    <col min="8" max="16384" width="8.8515625" style="3" customWidth="1"/>
  </cols>
  <sheetData>
    <row r="1" spans="1:2" ht="13.5" customHeight="1">
      <c r="A1" s="261"/>
      <c r="B1" s="261"/>
    </row>
    <row r="2" spans="1:7" ht="111" customHeight="1">
      <c r="A2" s="6" t="s">
        <v>12</v>
      </c>
      <c r="B2" s="65" t="s">
        <v>44</v>
      </c>
      <c r="C2" s="4"/>
      <c r="D2" s="4"/>
      <c r="E2" s="4"/>
      <c r="F2" s="4"/>
      <c r="G2" s="4"/>
    </row>
    <row r="3" spans="1:7" ht="85.5" customHeight="1">
      <c r="A3" s="6" t="s">
        <v>13</v>
      </c>
      <c r="B3" s="65"/>
      <c r="C3" s="4"/>
      <c r="D3" s="4"/>
      <c r="E3" s="4"/>
      <c r="F3" s="4"/>
      <c r="G3" s="4"/>
    </row>
    <row r="4" spans="1:7" ht="87" customHeight="1">
      <c r="A4" s="6" t="s">
        <v>40</v>
      </c>
      <c r="B4" s="65" t="s">
        <v>45</v>
      </c>
      <c r="C4" s="4"/>
      <c r="D4" s="4"/>
      <c r="E4" s="4"/>
      <c r="F4" s="4"/>
      <c r="G4" s="4"/>
    </row>
    <row r="5" spans="1:7" ht="105.75" customHeight="1">
      <c r="A5" s="6" t="s">
        <v>42</v>
      </c>
      <c r="B5" s="65" t="s">
        <v>46</v>
      </c>
      <c r="C5" s="4"/>
      <c r="D5" s="4"/>
      <c r="E5" s="4"/>
      <c r="F5" s="4"/>
      <c r="G5" s="4"/>
    </row>
  </sheetData>
  <sheetProtection/>
  <mergeCells count="1">
    <mergeCell ref="A1:B1"/>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Q19"/>
  <sheetViews>
    <sheetView zoomScalePageLayoutView="0" workbookViewId="0" topLeftCell="A7">
      <selection activeCell="A17" sqref="A17:N19"/>
    </sheetView>
  </sheetViews>
  <sheetFormatPr defaultColWidth="8.8515625" defaultRowHeight="12.75"/>
  <cols>
    <col min="1" max="1" width="5.421875" style="3" customWidth="1"/>
    <col min="2" max="2" width="10.00390625" style="3" customWidth="1"/>
    <col min="3" max="3" width="6.7109375" style="3" customWidth="1"/>
    <col min="4" max="4" width="15.7109375" style="3" hidden="1" customWidth="1"/>
    <col min="5" max="5" width="5.421875" style="3" customWidth="1"/>
    <col min="6" max="6" width="5.00390625" style="3" customWidth="1"/>
    <col min="7" max="7" width="6.421875" style="3" customWidth="1"/>
    <col min="8" max="8" width="4.00390625" style="3" customWidth="1"/>
    <col min="9" max="9" width="6.8515625" style="3" customWidth="1"/>
    <col min="10" max="10" width="6.421875" style="3" customWidth="1"/>
    <col min="11" max="11" width="4.28125" style="3" customWidth="1"/>
    <col min="12" max="12" width="5.00390625" style="3" customWidth="1"/>
    <col min="13" max="13" width="6.421875" style="3" customWidth="1"/>
    <col min="14" max="14" width="7.421875" style="3" customWidth="1"/>
    <col min="15" max="15" width="1.7109375" style="3" customWidth="1"/>
    <col min="16" max="16" width="1.8515625" style="3" customWidth="1"/>
    <col min="17" max="16384" width="8.8515625" style="3" customWidth="1"/>
  </cols>
  <sheetData>
    <row r="1" spans="1:15" ht="57.75" customHeight="1">
      <c r="A1" s="262" t="s">
        <v>47</v>
      </c>
      <c r="B1" s="262"/>
      <c r="C1" s="262"/>
      <c r="D1" s="262"/>
      <c r="E1" s="262"/>
      <c r="F1" s="262"/>
      <c r="G1" s="262"/>
      <c r="H1" s="262"/>
      <c r="I1" s="262"/>
      <c r="J1" s="262"/>
      <c r="K1" s="262"/>
      <c r="L1" s="262"/>
      <c r="M1" s="262"/>
      <c r="N1" s="262"/>
      <c r="O1" s="262"/>
    </row>
    <row r="2" spans="1:14" ht="15" customHeight="1">
      <c r="A2" s="24"/>
      <c r="B2" s="66"/>
      <c r="C2" s="66"/>
      <c r="D2" s="66"/>
      <c r="E2" s="66"/>
      <c r="F2" s="67"/>
      <c r="G2" s="67"/>
      <c r="H2" s="67"/>
      <c r="I2" s="67"/>
      <c r="J2" s="67"/>
      <c r="K2" s="67"/>
      <c r="L2" s="67"/>
      <c r="M2" s="67"/>
      <c r="N2" s="67"/>
    </row>
    <row r="3" spans="1:15" ht="18" customHeight="1">
      <c r="A3" s="67"/>
      <c r="B3" s="274" t="s">
        <v>48</v>
      </c>
      <c r="C3" s="275"/>
      <c r="D3" s="275"/>
      <c r="E3" s="275"/>
      <c r="F3" s="275"/>
      <c r="G3" s="276" t="s">
        <v>49</v>
      </c>
      <c r="H3" s="276"/>
      <c r="I3" s="276"/>
      <c r="J3" s="276"/>
      <c r="K3" s="276"/>
      <c r="L3" s="276"/>
      <c r="M3" s="276"/>
      <c r="N3" s="276"/>
      <c r="O3" s="67"/>
    </row>
    <row r="4" spans="1:15" ht="18" customHeight="1">
      <c r="A4" s="67"/>
      <c r="B4" s="68" t="s">
        <v>50</v>
      </c>
      <c r="C4" s="277" t="s">
        <v>51</v>
      </c>
      <c r="D4" s="277"/>
      <c r="E4" s="277"/>
      <c r="F4" s="69"/>
      <c r="G4" s="69"/>
      <c r="H4" s="69"/>
      <c r="I4" s="69"/>
      <c r="J4" s="69"/>
      <c r="K4" s="69"/>
      <c r="L4" s="69"/>
      <c r="M4" s="69"/>
      <c r="N4" s="70"/>
      <c r="O4" s="67"/>
    </row>
    <row r="5" spans="1:15" s="61" customFormat="1" ht="10.5" customHeight="1">
      <c r="A5" s="71"/>
      <c r="B5" s="69"/>
      <c r="C5" s="69"/>
      <c r="D5" s="69"/>
      <c r="E5" s="69"/>
      <c r="F5" s="69"/>
      <c r="G5" s="69"/>
      <c r="H5" s="69"/>
      <c r="I5" s="69"/>
      <c r="J5" s="69"/>
      <c r="K5" s="69"/>
      <c r="L5" s="69"/>
      <c r="M5" s="69"/>
      <c r="N5" s="69"/>
      <c r="O5" s="71"/>
    </row>
    <row r="6" spans="1:15" ht="23.25" customHeight="1">
      <c r="A6" s="67"/>
      <c r="B6" s="278"/>
      <c r="C6" s="278"/>
      <c r="D6" s="280" t="s">
        <v>52</v>
      </c>
      <c r="E6" s="282" t="s">
        <v>53</v>
      </c>
      <c r="F6" s="283"/>
      <c r="G6" s="283"/>
      <c r="H6" s="284" t="s">
        <v>54</v>
      </c>
      <c r="I6" s="284"/>
      <c r="J6" s="284"/>
      <c r="K6" s="285" t="s">
        <v>55</v>
      </c>
      <c r="L6" s="285"/>
      <c r="M6" s="285"/>
      <c r="N6" s="286" t="s">
        <v>30</v>
      </c>
      <c r="O6" s="71"/>
    </row>
    <row r="7" spans="1:15" ht="23.25" customHeight="1">
      <c r="A7" s="67"/>
      <c r="B7" s="279"/>
      <c r="C7" s="279"/>
      <c r="D7" s="281"/>
      <c r="E7" s="73" t="s">
        <v>56</v>
      </c>
      <c r="F7" s="74" t="s">
        <v>57</v>
      </c>
      <c r="G7" s="74" t="s">
        <v>30</v>
      </c>
      <c r="H7" s="75" t="s">
        <v>58</v>
      </c>
      <c r="I7" s="75" t="s">
        <v>59</v>
      </c>
      <c r="J7" s="75" t="s">
        <v>30</v>
      </c>
      <c r="K7" s="74" t="s">
        <v>58</v>
      </c>
      <c r="L7" s="74" t="s">
        <v>57</v>
      </c>
      <c r="M7" s="74" t="s">
        <v>30</v>
      </c>
      <c r="N7" s="287"/>
      <c r="O7" s="71"/>
    </row>
    <row r="8" spans="1:15" ht="19.5" customHeight="1">
      <c r="A8" s="67"/>
      <c r="B8" s="268" t="s">
        <v>60</v>
      </c>
      <c r="C8" s="269"/>
      <c r="D8" s="76"/>
      <c r="E8" s="77"/>
      <c r="F8" s="77"/>
      <c r="G8" s="78"/>
      <c r="H8" s="79"/>
      <c r="I8" s="79"/>
      <c r="J8" s="79"/>
      <c r="K8" s="78"/>
      <c r="L8" s="78"/>
      <c r="M8" s="78"/>
      <c r="N8" s="80"/>
      <c r="O8" s="71"/>
    </row>
    <row r="9" spans="1:15" ht="19.5" customHeight="1">
      <c r="A9" s="67"/>
      <c r="B9" s="270" t="s">
        <v>61</v>
      </c>
      <c r="C9" s="271"/>
      <c r="D9" s="83" t="s">
        <v>62</v>
      </c>
      <c r="E9" s="84">
        <v>9</v>
      </c>
      <c r="F9" s="85" t="s">
        <v>63</v>
      </c>
      <c r="G9" s="86">
        <v>225</v>
      </c>
      <c r="H9" s="87"/>
      <c r="I9" s="87"/>
      <c r="J9" s="87"/>
      <c r="K9" s="88"/>
      <c r="L9" s="88"/>
      <c r="M9" s="88"/>
      <c r="N9" s="89">
        <f>G9</f>
        <v>225</v>
      </c>
      <c r="O9" s="71"/>
    </row>
    <row r="10" spans="1:15" ht="19.5" customHeight="1">
      <c r="A10" s="67"/>
      <c r="B10" s="81" t="s">
        <v>64</v>
      </c>
      <c r="C10" s="82"/>
      <c r="D10" s="83" t="s">
        <v>65</v>
      </c>
      <c r="E10" s="84">
        <v>1</v>
      </c>
      <c r="F10" s="85" t="s">
        <v>66</v>
      </c>
      <c r="G10" s="86">
        <v>12</v>
      </c>
      <c r="H10" s="87"/>
      <c r="I10" s="87"/>
      <c r="J10" s="87"/>
      <c r="K10" s="88"/>
      <c r="L10" s="88"/>
      <c r="M10" s="88"/>
      <c r="N10" s="89">
        <f>G10</f>
        <v>12</v>
      </c>
      <c r="O10" s="71"/>
    </row>
    <row r="11" spans="1:15" ht="19.5" customHeight="1">
      <c r="A11" s="67"/>
      <c r="B11" s="90" t="s">
        <v>67</v>
      </c>
      <c r="C11" s="91"/>
      <c r="D11" s="83" t="s">
        <v>68</v>
      </c>
      <c r="E11" s="84"/>
      <c r="F11" s="85"/>
      <c r="G11" s="92"/>
      <c r="H11" s="93">
        <v>10</v>
      </c>
      <c r="I11" s="94">
        <v>80</v>
      </c>
      <c r="J11" s="94">
        <f>I11*H11</f>
        <v>800</v>
      </c>
      <c r="K11" s="88"/>
      <c r="L11" s="88"/>
      <c r="M11" s="88"/>
      <c r="N11" s="89">
        <f>J11</f>
        <v>800</v>
      </c>
      <c r="O11" s="71"/>
    </row>
    <row r="12" spans="1:15" ht="19.5" customHeight="1">
      <c r="A12" s="67"/>
      <c r="B12" s="270" t="s">
        <v>69</v>
      </c>
      <c r="C12" s="271"/>
      <c r="D12" s="83"/>
      <c r="E12" s="84"/>
      <c r="F12" s="85"/>
      <c r="G12" s="92"/>
      <c r="H12" s="87"/>
      <c r="I12" s="87"/>
      <c r="J12" s="87"/>
      <c r="K12" s="88"/>
      <c r="L12" s="88"/>
      <c r="M12" s="88"/>
      <c r="N12" s="89"/>
      <c r="O12" s="71"/>
    </row>
    <row r="13" spans="1:15" ht="19.5" customHeight="1">
      <c r="A13" s="67"/>
      <c r="B13" s="81" t="s">
        <v>64</v>
      </c>
      <c r="C13" s="82"/>
      <c r="D13" s="83" t="s">
        <v>70</v>
      </c>
      <c r="E13" s="84">
        <v>2</v>
      </c>
      <c r="F13" s="85" t="s">
        <v>66</v>
      </c>
      <c r="G13" s="86">
        <v>24</v>
      </c>
      <c r="H13" s="87"/>
      <c r="I13" s="87"/>
      <c r="J13" s="87"/>
      <c r="K13" s="88"/>
      <c r="L13" s="88"/>
      <c r="M13" s="88"/>
      <c r="N13" s="89">
        <f>G13</f>
        <v>24</v>
      </c>
      <c r="O13" s="71"/>
    </row>
    <row r="14" spans="1:17" ht="21.75" customHeight="1">
      <c r="A14" s="67"/>
      <c r="B14" s="272" t="s">
        <v>55</v>
      </c>
      <c r="C14" s="273"/>
      <c r="D14" s="95"/>
      <c r="E14" s="96"/>
      <c r="F14" s="97"/>
      <c r="G14" s="98"/>
      <c r="H14" s="99"/>
      <c r="I14" s="99"/>
      <c r="J14" s="99"/>
      <c r="K14" s="100" t="s">
        <v>71</v>
      </c>
      <c r="L14" s="100" t="s">
        <v>71</v>
      </c>
      <c r="M14" s="100">
        <v>360</v>
      </c>
      <c r="N14" s="101">
        <f>M14</f>
        <v>360</v>
      </c>
      <c r="O14" s="71"/>
      <c r="Q14" s="67"/>
    </row>
    <row r="15" spans="1:17" ht="18" customHeight="1">
      <c r="A15" s="67"/>
      <c r="B15" s="69"/>
      <c r="C15" s="69"/>
      <c r="D15" s="102" t="s">
        <v>72</v>
      </c>
      <c r="E15" s="103">
        <v>12</v>
      </c>
      <c r="F15" s="104"/>
      <c r="G15" s="105">
        <f>SUM(G9:G14)</f>
        <v>261</v>
      </c>
      <c r="H15" s="104"/>
      <c r="I15" s="104"/>
      <c r="J15" s="105">
        <f>SUM(J11:J14)</f>
        <v>800</v>
      </c>
      <c r="K15" s="104"/>
      <c r="L15" s="104"/>
      <c r="M15" s="105">
        <f>SUM(M14)</f>
        <v>360</v>
      </c>
      <c r="N15" s="106">
        <f>SUM(N8:N14)</f>
        <v>1421</v>
      </c>
      <c r="O15" s="71"/>
      <c r="Q15" s="107"/>
    </row>
    <row r="16" spans="1:15" ht="13.5" customHeight="1">
      <c r="A16" s="67"/>
      <c r="B16" s="67"/>
      <c r="C16" s="67"/>
      <c r="D16" s="67"/>
      <c r="E16" s="67"/>
      <c r="F16" s="67"/>
      <c r="G16" s="67"/>
      <c r="H16" s="67"/>
      <c r="I16" s="67"/>
      <c r="J16" s="67"/>
      <c r="K16" s="67"/>
      <c r="L16" s="67"/>
      <c r="M16" s="67"/>
      <c r="N16" s="67"/>
      <c r="O16" s="67"/>
    </row>
    <row r="17" spans="1:15" s="6" customFormat="1" ht="50.25" customHeight="1">
      <c r="A17" s="6" t="s">
        <v>12</v>
      </c>
      <c r="B17" s="267" t="s">
        <v>73</v>
      </c>
      <c r="C17" s="267"/>
      <c r="D17" s="267"/>
      <c r="E17" s="267"/>
      <c r="F17" s="267"/>
      <c r="G17" s="267"/>
      <c r="H17" s="267"/>
      <c r="I17" s="267"/>
      <c r="J17" s="267"/>
      <c r="K17" s="267"/>
      <c r="L17" s="267"/>
      <c r="M17" s="267"/>
      <c r="N17" s="267"/>
      <c r="O17" s="4"/>
    </row>
    <row r="18" spans="1:15" s="6" customFormat="1" ht="52.5" customHeight="1">
      <c r="A18" s="6" t="s">
        <v>13</v>
      </c>
      <c r="B18" s="267" t="s">
        <v>74</v>
      </c>
      <c r="C18" s="267"/>
      <c r="D18" s="267"/>
      <c r="E18" s="267"/>
      <c r="F18" s="267"/>
      <c r="G18" s="267"/>
      <c r="H18" s="267"/>
      <c r="I18" s="267"/>
      <c r="J18" s="267"/>
      <c r="K18" s="267"/>
      <c r="L18" s="267"/>
      <c r="M18" s="267"/>
      <c r="N18" s="267"/>
      <c r="O18" s="4"/>
    </row>
    <row r="19" spans="1:15" s="6" customFormat="1" ht="52.5" customHeight="1">
      <c r="A19" s="6" t="s">
        <v>40</v>
      </c>
      <c r="B19" s="267" t="s">
        <v>75</v>
      </c>
      <c r="C19" s="267"/>
      <c r="D19" s="267"/>
      <c r="E19" s="267"/>
      <c r="F19" s="267"/>
      <c r="G19" s="267"/>
      <c r="H19" s="267"/>
      <c r="I19" s="267"/>
      <c r="J19" s="267"/>
      <c r="K19" s="267"/>
      <c r="L19" s="267"/>
      <c r="M19" s="267"/>
      <c r="N19" s="267"/>
      <c r="O19" s="4"/>
    </row>
  </sheetData>
  <sheetProtection/>
  <mergeCells count="17">
    <mergeCell ref="A1:O1"/>
    <mergeCell ref="B3:F3"/>
    <mergeCell ref="G3:N3"/>
    <mergeCell ref="C4:E4"/>
    <mergeCell ref="B6:C7"/>
    <mergeCell ref="D6:D7"/>
    <mergeCell ref="E6:G6"/>
    <mergeCell ref="H6:J6"/>
    <mergeCell ref="K6:M6"/>
    <mergeCell ref="N6:N7"/>
    <mergeCell ref="B19:N19"/>
    <mergeCell ref="B8:C8"/>
    <mergeCell ref="B9:C9"/>
    <mergeCell ref="B12:C12"/>
    <mergeCell ref="B14:C14"/>
    <mergeCell ref="B17:N17"/>
    <mergeCell ref="B18:N18"/>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1">
      <selection activeCell="H4" sqref="H4"/>
    </sheetView>
  </sheetViews>
  <sheetFormatPr defaultColWidth="8.8515625" defaultRowHeight="12.75"/>
  <cols>
    <col min="1" max="1" width="4.28125" style="3" customWidth="1"/>
    <col min="2" max="2" width="42.7109375" style="3" customWidth="1"/>
    <col min="3" max="3" width="15.421875" style="3" customWidth="1"/>
    <col min="4" max="4" width="7.28125" style="3" customWidth="1"/>
    <col min="5" max="5" width="8.8515625" style="3" customWidth="1"/>
    <col min="6" max="6" width="0.85546875" style="3" customWidth="1"/>
    <col min="7" max="16384" width="8.8515625" style="3" customWidth="1"/>
  </cols>
  <sheetData>
    <row r="1" spans="1:5" s="1" customFormat="1" ht="54.75" customHeight="1">
      <c r="A1" s="4" t="s">
        <v>12</v>
      </c>
      <c r="B1" s="262"/>
      <c r="C1" s="262"/>
      <c r="D1" s="262"/>
      <c r="E1" s="262"/>
    </row>
    <row r="2" spans="1:5" s="1" customFormat="1" ht="75" customHeight="1">
      <c r="A2" s="2"/>
      <c r="B2" s="262"/>
      <c r="C2" s="262"/>
      <c r="D2" s="262"/>
      <c r="E2" s="262"/>
    </row>
    <row r="3" spans="1:5" ht="92.25" customHeight="1">
      <c r="A3" s="4" t="s">
        <v>13</v>
      </c>
      <c r="B3" s="262"/>
      <c r="C3" s="262"/>
      <c r="D3" s="262"/>
      <c r="E3" s="262"/>
    </row>
    <row r="4" spans="1:5" ht="135" customHeight="1">
      <c r="A4" s="4" t="s">
        <v>40</v>
      </c>
      <c r="B4" s="262"/>
      <c r="C4" s="262"/>
      <c r="D4" s="262"/>
      <c r="E4" s="262"/>
    </row>
    <row r="5" spans="2:5" ht="35.25" customHeight="1">
      <c r="B5" s="262"/>
      <c r="C5" s="262"/>
      <c r="D5" s="262"/>
      <c r="E5" s="262"/>
    </row>
  </sheetData>
  <sheetProtection/>
  <mergeCells count="5">
    <mergeCell ref="B1:E1"/>
    <mergeCell ref="B2:E2"/>
    <mergeCell ref="B3:E3"/>
    <mergeCell ref="B4:E4"/>
    <mergeCell ref="B5:E5"/>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1"/>
    </sheetView>
  </sheetViews>
  <sheetFormatPr defaultColWidth="8.8515625" defaultRowHeight="12.75"/>
  <cols>
    <col min="1" max="1" width="17.00390625" style="3" customWidth="1"/>
    <col min="2" max="2" width="55.00390625" style="3" customWidth="1"/>
    <col min="3" max="3" width="9.8515625" style="3" customWidth="1"/>
    <col min="4" max="4" width="1.28515625" style="3" customWidth="1"/>
    <col min="5" max="16384" width="8.8515625" style="3" customWidth="1"/>
  </cols>
  <sheetData>
    <row r="1" spans="1:3" ht="55.5" customHeight="1">
      <c r="A1" s="267" t="s">
        <v>76</v>
      </c>
      <c r="B1" s="267"/>
      <c r="C1" s="267"/>
    </row>
    <row r="2" spans="1:3" ht="15" customHeight="1">
      <c r="A2" s="6"/>
      <c r="B2" s="6"/>
      <c r="C2" s="6"/>
    </row>
    <row r="3" spans="1:3" ht="36" customHeight="1">
      <c r="A3" s="6" t="s">
        <v>77</v>
      </c>
      <c r="B3" s="267" t="s">
        <v>78</v>
      </c>
      <c r="C3" s="267"/>
    </row>
    <row r="4" spans="1:3" ht="18" customHeight="1">
      <c r="A4" s="6"/>
      <c r="B4" s="6"/>
      <c r="C4" s="6"/>
    </row>
    <row r="5" spans="1:3" ht="36" customHeight="1">
      <c r="A5" s="6" t="s">
        <v>79</v>
      </c>
      <c r="B5" s="288" t="s">
        <v>80</v>
      </c>
      <c r="C5" s="288"/>
    </row>
    <row r="6" spans="1:3" ht="18" customHeight="1">
      <c r="A6" s="6"/>
      <c r="B6" s="6"/>
      <c r="C6" s="6"/>
    </row>
    <row r="7" spans="1:3" ht="36" customHeight="1">
      <c r="A7" s="6" t="s">
        <v>79</v>
      </c>
      <c r="B7" s="267" t="s">
        <v>81</v>
      </c>
      <c r="C7" s="289"/>
    </row>
    <row r="8" spans="1:3" ht="18" customHeight="1">
      <c r="A8" s="6"/>
      <c r="B8" s="6"/>
      <c r="C8" s="6"/>
    </row>
    <row r="9" spans="1:3" ht="36" customHeight="1">
      <c r="A9" s="6" t="s">
        <v>82</v>
      </c>
      <c r="B9" s="288" t="s">
        <v>83</v>
      </c>
      <c r="C9" s="288"/>
    </row>
    <row r="10" spans="1:3" ht="18" customHeight="1">
      <c r="A10" s="6"/>
      <c r="B10" s="6"/>
      <c r="C10" s="6"/>
    </row>
    <row r="11" spans="1:3" ht="36" customHeight="1">
      <c r="A11" s="6" t="s">
        <v>84</v>
      </c>
      <c r="B11" s="288" t="s">
        <v>85</v>
      </c>
      <c r="C11" s="288"/>
    </row>
    <row r="12" ht="18" customHeight="1"/>
  </sheetData>
  <sheetProtection/>
  <mergeCells count="6">
    <mergeCell ref="A1:C1"/>
    <mergeCell ref="B3:C3"/>
    <mergeCell ref="B5:C5"/>
    <mergeCell ref="B7:C7"/>
    <mergeCell ref="B9:C9"/>
    <mergeCell ref="B11:C1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expertsmind</cp:lastModifiedBy>
  <dcterms:modified xsi:type="dcterms:W3CDTF">2016-07-21T09:18:55Z</dcterms:modified>
  <cp:category/>
  <cp:version/>
  <cp:contentType/>
  <cp:contentStatus/>
</cp:coreProperties>
</file>