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5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1" i="1" l="1"/>
  <c r="K31" i="1"/>
  <c r="L30" i="1"/>
  <c r="K30" i="1"/>
  <c r="L29" i="1"/>
  <c r="K29" i="1"/>
  <c r="L27" i="1"/>
  <c r="K27" i="1"/>
  <c r="L26" i="1"/>
  <c r="K26" i="1"/>
  <c r="L25" i="1"/>
  <c r="K25" i="1"/>
  <c r="L24" i="1"/>
  <c r="K24" i="1"/>
  <c r="L23" i="1"/>
  <c r="K23" i="1"/>
  <c r="L22" i="1"/>
  <c r="J23" i="1"/>
  <c r="K22" i="1"/>
  <c r="J22" i="1"/>
  <c r="F19" i="1" l="1"/>
  <c r="E19" i="1"/>
  <c r="F11" i="1"/>
  <c r="E11" i="1"/>
</calcChain>
</file>

<file path=xl/sharedStrings.xml><?xml version="1.0" encoding="utf-8"?>
<sst xmlns="http://schemas.openxmlformats.org/spreadsheetml/2006/main" count="57" uniqueCount="50">
  <si>
    <t>Scarlett Company</t>
  </si>
  <si>
    <t>Gable Company</t>
  </si>
  <si>
    <t>Assets</t>
  </si>
  <si>
    <t>Cash</t>
  </si>
  <si>
    <t>Accounts Recevables</t>
  </si>
  <si>
    <t>Current Notes Receivables</t>
  </si>
  <si>
    <t>Merchandise Inventory</t>
  </si>
  <si>
    <t>Prepaid Expenses</t>
  </si>
  <si>
    <t>Plant Assets</t>
  </si>
  <si>
    <t>Total Assets</t>
  </si>
  <si>
    <t>Liabilities and Equity</t>
  </si>
  <si>
    <t>Current Liabilites</t>
  </si>
  <si>
    <t>Long Term Notes Payable</t>
  </si>
  <si>
    <t>Common Stock, $10 par</t>
  </si>
  <si>
    <t>Retained Earnings</t>
  </si>
  <si>
    <t>Total Liabilities and Equity</t>
  </si>
  <si>
    <t>Information from year end balance sheets</t>
  </si>
  <si>
    <t>Information from current period income statement</t>
  </si>
  <si>
    <t>Sales</t>
  </si>
  <si>
    <t>Cost of Goods Sold</t>
  </si>
  <si>
    <t>Interest Expense</t>
  </si>
  <si>
    <t>Income Tax Expense</t>
  </si>
  <si>
    <t>Net Income</t>
  </si>
  <si>
    <t>EPS, Basic</t>
  </si>
  <si>
    <t>Beginning of the year balances</t>
  </si>
  <si>
    <t>Accoutns Receivables</t>
  </si>
  <si>
    <t>Module 10 Financial Fact Sheet - Scarlett Company and Gable Company</t>
  </si>
  <si>
    <t>current ratio</t>
  </si>
  <si>
    <t>current asset divided by current lia</t>
  </si>
  <si>
    <t>Acid test ratio</t>
  </si>
  <si>
    <t>Cash + short-term investment + net receivables divided by current lia</t>
  </si>
  <si>
    <t>Accounts receivable turnover</t>
  </si>
  <si>
    <t>Net sales divided by Average Recievables (net)</t>
  </si>
  <si>
    <t>Inventory turnover</t>
  </si>
  <si>
    <t>COGS divided by Average Inventory</t>
  </si>
  <si>
    <t>Days' sales in inventory</t>
  </si>
  <si>
    <t>Days' sales uncollected</t>
  </si>
  <si>
    <t>Profit Margin ratio</t>
  </si>
  <si>
    <t>Total Asset turnover</t>
  </si>
  <si>
    <t>Return of total asset</t>
  </si>
  <si>
    <t>Price Earning Ratio</t>
  </si>
  <si>
    <t>dividend yield</t>
  </si>
  <si>
    <t>365 divided by Inventory turnover</t>
  </si>
  <si>
    <t>Account Recievables divided by Net Sales then times 365 days</t>
  </si>
  <si>
    <t>Net income divided by net sales</t>
  </si>
  <si>
    <t>Net sales divided by average total assets</t>
  </si>
  <si>
    <t>Net Income divided by average total assets</t>
  </si>
  <si>
    <t>Price per share divided by Earning per share</t>
  </si>
  <si>
    <t>annual dividend per share divided by stock price per share</t>
  </si>
  <si>
    <t>Ratios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</si>
</sst>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2" applyFont="1" applyBorder="1"/>
    <xf numFmtId="0" fontId="4" fillId="2" borderId="3" xfId="2" applyFont="1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/>
    <xf numFmtId="0" fontId="3" fillId="3" borderId="5" xfId="0" applyFont="1" applyFill="1" applyBorder="1"/>
    <xf numFmtId="0" fontId="0" fillId="3" borderId="5" xfId="0" applyFill="1" applyBorder="1"/>
    <xf numFmtId="44" fontId="0" fillId="3" borderId="5" xfId="1" applyFont="1" applyFill="1" applyBorder="1"/>
    <xf numFmtId="0" fontId="0" fillId="3" borderId="7" xfId="0" applyFill="1" applyBorder="1"/>
    <xf numFmtId="0" fontId="0" fillId="4" borderId="5" xfId="0" applyFill="1" applyBorder="1"/>
    <xf numFmtId="0" fontId="0" fillId="4" borderId="6" xfId="0" applyFill="1" applyBorder="1"/>
    <xf numFmtId="44" fontId="0" fillId="4" borderId="5" xfId="1" applyFont="1" applyFill="1" applyBorder="1"/>
    <xf numFmtId="0" fontId="0" fillId="4" borderId="7" xfId="0" applyFill="1" applyBorder="1"/>
    <xf numFmtId="0" fontId="0" fillId="4" borderId="9" xfId="0" applyFill="1" applyBorder="1"/>
    <xf numFmtId="0" fontId="0" fillId="0" borderId="1" xfId="0" applyBorder="1"/>
    <xf numFmtId="44" fontId="0" fillId="3" borderId="1" xfId="1" applyFont="1" applyFill="1" applyBorder="1"/>
    <xf numFmtId="44" fontId="0" fillId="4" borderId="1" xfId="1" applyFont="1" applyFill="1" applyBorder="1"/>
    <xf numFmtId="0" fontId="0" fillId="4" borderId="1" xfId="0" applyFill="1" applyBorder="1"/>
    <xf numFmtId="44" fontId="2" fillId="3" borderId="1" xfId="1" applyFont="1" applyFill="1" applyBorder="1"/>
    <xf numFmtId="44" fontId="2" fillId="4" borderId="1" xfId="1" applyFont="1" applyFill="1" applyBorder="1"/>
    <xf numFmtId="44" fontId="0" fillId="4" borderId="12" xfId="1" applyFont="1" applyFill="1" applyBorder="1"/>
    <xf numFmtId="44" fontId="0" fillId="4" borderId="11" xfId="1" applyFont="1" applyFill="1" applyBorder="1"/>
    <xf numFmtId="44" fontId="0" fillId="3" borderId="7" xfId="1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10" xfId="0" applyFont="1" applyFill="1" applyBorder="1"/>
    <xf numFmtId="0" fontId="3" fillId="3" borderId="11" xfId="0" applyFont="1" applyFill="1" applyBorder="1"/>
    <xf numFmtId="0" fontId="3" fillId="4" borderId="11" xfId="0" applyFont="1" applyFill="1" applyBorder="1"/>
    <xf numFmtId="0" fontId="0" fillId="5" borderId="10" xfId="0" applyFill="1" applyBorder="1"/>
    <xf numFmtId="0" fontId="4" fillId="2" borderId="4" xfId="2" applyFont="1" applyBorder="1"/>
    <xf numFmtId="0" fontId="3" fillId="4" borderId="5" xfId="0" applyFont="1" applyFill="1" applyBorder="1"/>
    <xf numFmtId="0" fontId="3" fillId="4" borderId="6" xfId="0" applyFont="1" applyFill="1" applyBorder="1"/>
    <xf numFmtId="44" fontId="0" fillId="0" borderId="0" xfId="0" applyNumberFormat="1"/>
    <xf numFmtId="0" fontId="0" fillId="6" borderId="1" xfId="0" applyFill="1" applyBorder="1"/>
  </cellXfs>
  <cellStyles count="3">
    <cellStyle name="40% - Accent1" xfId="2" builtinId="3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C12" workbookViewId="0">
      <selection activeCell="C34" sqref="C34"/>
    </sheetView>
  </sheetViews>
  <sheetFormatPr defaultRowHeight="15" x14ac:dyDescent="0.25"/>
  <cols>
    <col min="3" max="3" width="39.140625" customWidth="1"/>
    <col min="5" max="5" width="18.5703125" customWidth="1"/>
    <col min="6" max="6" width="12.5703125" bestFit="1" customWidth="1"/>
    <col min="9" max="9" width="28.28515625" customWidth="1"/>
    <col min="10" max="10" width="15.42578125" customWidth="1"/>
    <col min="11" max="11" width="19.42578125" customWidth="1"/>
    <col min="12" max="12" width="18.7109375" customWidth="1"/>
  </cols>
  <sheetData>
    <row r="1" spans="1:12" s="3" customFormat="1" ht="26.25" x14ac:dyDescent="0.4">
      <c r="A1" s="2"/>
      <c r="C1" s="33" t="s">
        <v>26</v>
      </c>
      <c r="D1" s="33"/>
      <c r="E1" s="33"/>
      <c r="F1" s="33"/>
      <c r="G1" s="33"/>
    </row>
    <row r="2" spans="1:12" x14ac:dyDescent="0.25">
      <c r="C2" s="27" t="s">
        <v>16</v>
      </c>
      <c r="D2" s="28"/>
      <c r="E2" s="28"/>
      <c r="F2" s="28"/>
      <c r="G2" s="29"/>
      <c r="H2" s="1"/>
      <c r="I2" s="27" t="s">
        <v>17</v>
      </c>
      <c r="J2" s="28"/>
      <c r="K2" s="28"/>
      <c r="L2" s="32"/>
    </row>
    <row r="3" spans="1:12" x14ac:dyDescent="0.25">
      <c r="C3" s="4"/>
      <c r="D3" s="5"/>
      <c r="E3" s="9" t="s">
        <v>0</v>
      </c>
      <c r="F3" s="34" t="s">
        <v>1</v>
      </c>
      <c r="G3" s="35"/>
      <c r="I3" s="6"/>
      <c r="K3" s="30" t="s">
        <v>0</v>
      </c>
      <c r="L3" s="31" t="s">
        <v>1</v>
      </c>
    </row>
    <row r="4" spans="1:12" x14ac:dyDescent="0.25">
      <c r="C4" s="8" t="s">
        <v>2</v>
      </c>
      <c r="D4" s="5"/>
      <c r="E4" s="10"/>
      <c r="F4" s="13"/>
      <c r="G4" s="14"/>
      <c r="I4" s="18" t="s">
        <v>18</v>
      </c>
      <c r="J4" s="18"/>
      <c r="K4" s="19">
        <v>397600</v>
      </c>
      <c r="L4" s="20">
        <v>671500</v>
      </c>
    </row>
    <row r="5" spans="1:12" x14ac:dyDescent="0.25">
      <c r="C5" s="18" t="s">
        <v>3</v>
      </c>
      <c r="D5" s="18"/>
      <c r="E5" s="19">
        <v>24000</v>
      </c>
      <c r="F5" s="20">
        <v>40500</v>
      </c>
      <c r="G5" s="21"/>
      <c r="I5" s="18" t="s">
        <v>19</v>
      </c>
      <c r="J5" s="18"/>
      <c r="K5" s="19">
        <v>294600</v>
      </c>
      <c r="L5" s="20">
        <v>484000</v>
      </c>
    </row>
    <row r="6" spans="1:12" x14ac:dyDescent="0.25">
      <c r="C6" s="18" t="s">
        <v>4</v>
      </c>
      <c r="D6" s="18"/>
      <c r="E6" s="19">
        <v>81100</v>
      </c>
      <c r="F6" s="20">
        <v>74500</v>
      </c>
      <c r="G6" s="21"/>
      <c r="I6" s="18" t="s">
        <v>20</v>
      </c>
      <c r="J6" s="18"/>
      <c r="K6" s="19">
        <v>8100</v>
      </c>
      <c r="L6" s="20">
        <v>14400</v>
      </c>
    </row>
    <row r="7" spans="1:12" x14ac:dyDescent="0.25">
      <c r="C7" s="18" t="s">
        <v>5</v>
      </c>
      <c r="D7" s="18"/>
      <c r="E7" s="19">
        <v>15600</v>
      </c>
      <c r="F7" s="20">
        <v>13000</v>
      </c>
      <c r="G7" s="21"/>
      <c r="I7" s="18" t="s">
        <v>21</v>
      </c>
      <c r="J7" s="18"/>
      <c r="K7" s="19">
        <v>9700</v>
      </c>
      <c r="L7" s="20">
        <v>16300</v>
      </c>
    </row>
    <row r="8" spans="1:12" x14ac:dyDescent="0.25">
      <c r="C8" s="18" t="s">
        <v>6</v>
      </c>
      <c r="D8" s="18"/>
      <c r="E8" s="19">
        <v>90800</v>
      </c>
      <c r="F8" s="20">
        <v>86000</v>
      </c>
      <c r="G8" s="21"/>
      <c r="I8" s="18" t="s">
        <v>22</v>
      </c>
      <c r="J8" s="18"/>
      <c r="K8" s="19">
        <v>37850</v>
      </c>
      <c r="L8" s="20">
        <v>65700</v>
      </c>
    </row>
    <row r="9" spans="1:12" x14ac:dyDescent="0.25">
      <c r="C9" s="18" t="s">
        <v>7</v>
      </c>
      <c r="D9" s="18"/>
      <c r="E9" s="19">
        <v>13700</v>
      </c>
      <c r="F9" s="20">
        <v>14100</v>
      </c>
      <c r="G9" s="21"/>
      <c r="I9" s="18" t="s">
        <v>23</v>
      </c>
      <c r="J9" s="18"/>
      <c r="K9" s="19">
        <v>2</v>
      </c>
      <c r="L9" s="20">
        <v>3</v>
      </c>
    </row>
    <row r="10" spans="1:12" x14ac:dyDescent="0.25">
      <c r="C10" s="18" t="s">
        <v>8</v>
      </c>
      <c r="D10" s="18"/>
      <c r="E10" s="22">
        <v>180900</v>
      </c>
      <c r="F10" s="23">
        <v>256300</v>
      </c>
      <c r="G10" s="21"/>
      <c r="K10" s="11"/>
      <c r="L10" s="24"/>
    </row>
    <row r="11" spans="1:12" x14ac:dyDescent="0.25">
      <c r="C11" s="18" t="s">
        <v>9</v>
      </c>
      <c r="D11" s="18"/>
      <c r="E11" s="19">
        <f>E10+E9+E8+E7+E6+E5</f>
        <v>406100</v>
      </c>
      <c r="F11" s="20">
        <f>F10+F9+F8+F7+F6+F5</f>
        <v>484400</v>
      </c>
      <c r="G11" s="21"/>
      <c r="K11" s="11"/>
      <c r="L11" s="24"/>
    </row>
    <row r="12" spans="1:12" x14ac:dyDescent="0.25">
      <c r="C12" s="4"/>
      <c r="D12" s="5"/>
      <c r="E12" s="11"/>
      <c r="F12" s="15"/>
      <c r="G12" s="14"/>
      <c r="K12" s="11"/>
      <c r="L12" s="24"/>
    </row>
    <row r="13" spans="1:12" x14ac:dyDescent="0.25">
      <c r="C13" s="4"/>
      <c r="D13" s="5"/>
      <c r="E13" s="11"/>
      <c r="F13" s="15"/>
      <c r="G13" s="14"/>
      <c r="K13" s="11"/>
      <c r="L13" s="24"/>
    </row>
    <row r="14" spans="1:12" x14ac:dyDescent="0.25">
      <c r="C14" s="8" t="s">
        <v>10</v>
      </c>
      <c r="D14" s="5"/>
      <c r="E14" s="11"/>
      <c r="F14" s="15"/>
      <c r="G14" s="14"/>
      <c r="I14" s="1" t="s">
        <v>24</v>
      </c>
      <c r="K14" s="26"/>
      <c r="L14" s="25"/>
    </row>
    <row r="15" spans="1:12" x14ac:dyDescent="0.25">
      <c r="C15" s="18" t="s">
        <v>11</v>
      </c>
      <c r="D15" s="18"/>
      <c r="E15" s="19">
        <v>95500</v>
      </c>
      <c r="F15" s="20">
        <v>105000</v>
      </c>
      <c r="G15" s="14"/>
      <c r="I15" s="18" t="s">
        <v>25</v>
      </c>
      <c r="J15" s="18"/>
      <c r="K15" s="19">
        <v>76200</v>
      </c>
      <c r="L15" s="20">
        <v>77300</v>
      </c>
    </row>
    <row r="16" spans="1:12" x14ac:dyDescent="0.25">
      <c r="C16" s="18" t="s">
        <v>12</v>
      </c>
      <c r="D16" s="18"/>
      <c r="E16" s="19">
        <v>97000</v>
      </c>
      <c r="F16" s="20">
        <v>97300</v>
      </c>
      <c r="G16" s="14"/>
      <c r="I16" s="18" t="s">
        <v>5</v>
      </c>
      <c r="J16" s="18"/>
      <c r="K16" s="19">
        <v>0</v>
      </c>
      <c r="L16" s="20">
        <v>0</v>
      </c>
    </row>
    <row r="17" spans="3:12" x14ac:dyDescent="0.25">
      <c r="C17" s="18" t="s">
        <v>13</v>
      </c>
      <c r="D17" s="18"/>
      <c r="E17" s="19">
        <v>140000</v>
      </c>
      <c r="F17" s="20">
        <v>145000</v>
      </c>
      <c r="G17" s="14"/>
      <c r="I17" s="18" t="s">
        <v>6</v>
      </c>
      <c r="J17" s="18"/>
      <c r="K17" s="19">
        <v>109100</v>
      </c>
      <c r="L17" s="20">
        <v>84500</v>
      </c>
    </row>
    <row r="18" spans="3:12" x14ac:dyDescent="0.25">
      <c r="C18" s="18" t="s">
        <v>14</v>
      </c>
      <c r="D18" s="18"/>
      <c r="E18" s="22">
        <v>73600</v>
      </c>
      <c r="F18" s="23">
        <v>137100</v>
      </c>
      <c r="G18" s="14"/>
      <c r="I18" s="18" t="s">
        <v>9</v>
      </c>
      <c r="J18" s="18"/>
      <c r="K18" s="19">
        <v>387400</v>
      </c>
      <c r="L18" s="20">
        <v>447000</v>
      </c>
    </row>
    <row r="19" spans="3:12" x14ac:dyDescent="0.25">
      <c r="C19" s="18" t="s">
        <v>15</v>
      </c>
      <c r="D19" s="18"/>
      <c r="E19" s="19">
        <f>E18+E17+E16+E15</f>
        <v>406100</v>
      </c>
      <c r="F19" s="20">
        <f>F18+F17+F16+F15</f>
        <v>484400</v>
      </c>
      <c r="G19" s="14"/>
      <c r="I19" s="18" t="s">
        <v>13</v>
      </c>
      <c r="J19" s="18"/>
      <c r="K19" s="19">
        <v>137000</v>
      </c>
      <c r="L19" s="20">
        <v>145000</v>
      </c>
    </row>
    <row r="20" spans="3:12" x14ac:dyDescent="0.25">
      <c r="C20" s="6"/>
      <c r="D20" s="7"/>
      <c r="E20" s="12"/>
      <c r="F20" s="16"/>
      <c r="G20" s="17"/>
      <c r="I20" s="18" t="s">
        <v>14</v>
      </c>
      <c r="J20" s="18"/>
      <c r="K20" s="19">
        <v>53100</v>
      </c>
      <c r="L20" s="20">
        <v>113700</v>
      </c>
    </row>
    <row r="21" spans="3:12" x14ac:dyDescent="0.25">
      <c r="C21" s="37" t="s">
        <v>49</v>
      </c>
    </row>
    <row r="22" spans="3:12" x14ac:dyDescent="0.25">
      <c r="C22" t="s">
        <v>27</v>
      </c>
      <c r="D22" t="s">
        <v>28</v>
      </c>
      <c r="J22" s="36">
        <f>E5+E6+E7+E8+E9</f>
        <v>225200</v>
      </c>
      <c r="K22">
        <f>J22/E15</f>
        <v>2.3581151832460732</v>
      </c>
      <c r="L22">
        <f>J23/F15</f>
        <v>2.1723809523809523</v>
      </c>
    </row>
    <row r="23" spans="3:12" x14ac:dyDescent="0.25">
      <c r="C23" t="s">
        <v>29</v>
      </c>
      <c r="D23" t="s">
        <v>30</v>
      </c>
      <c r="J23" s="36">
        <f>F5+F6+F7+F8+F9</f>
        <v>228100</v>
      </c>
      <c r="K23" s="36">
        <f>(E5+E6+E7)/E15</f>
        <v>1.2638743455497383</v>
      </c>
      <c r="L23" s="36">
        <f>(F5+F6+F7)/F15</f>
        <v>1.2190476190476192</v>
      </c>
    </row>
    <row r="24" spans="3:12" x14ac:dyDescent="0.25">
      <c r="C24" t="s">
        <v>31</v>
      </c>
      <c r="D24" t="s">
        <v>32</v>
      </c>
      <c r="K24">
        <f>K4/E6</f>
        <v>4.9025893958076452</v>
      </c>
      <c r="L24">
        <f>L4/F6</f>
        <v>9.0134228187919465</v>
      </c>
    </row>
    <row r="25" spans="3:12" x14ac:dyDescent="0.25">
      <c r="C25" t="s">
        <v>33</v>
      </c>
      <c r="D25" t="s">
        <v>34</v>
      </c>
      <c r="K25">
        <f>K5/E8</f>
        <v>3.2444933920704844</v>
      </c>
      <c r="L25">
        <f>L5/F8</f>
        <v>5.6279069767441863</v>
      </c>
    </row>
    <row r="26" spans="3:12" x14ac:dyDescent="0.25">
      <c r="C26" t="s">
        <v>35</v>
      </c>
      <c r="D26" t="s">
        <v>42</v>
      </c>
      <c r="K26">
        <f>365/K25</f>
        <v>112.49830278343518</v>
      </c>
      <c r="L26">
        <f>365/L25</f>
        <v>64.855371900826441</v>
      </c>
    </row>
    <row r="27" spans="3:12" x14ac:dyDescent="0.25">
      <c r="C27" t="s">
        <v>36</v>
      </c>
      <c r="D27" t="s">
        <v>43</v>
      </c>
      <c r="K27">
        <f>E6/K4*365</f>
        <v>74.450452716297789</v>
      </c>
      <c r="L27">
        <f>F6/L4*365</f>
        <v>40.495160089352197</v>
      </c>
    </row>
    <row r="29" spans="3:12" x14ac:dyDescent="0.25">
      <c r="C29" t="s">
        <v>37</v>
      </c>
      <c r="D29" t="s">
        <v>44</v>
      </c>
      <c r="K29">
        <f>K8/K4</f>
        <v>9.5196177062374251E-2</v>
      </c>
      <c r="L29">
        <f>L8/L4</f>
        <v>9.7840655249441549E-2</v>
      </c>
    </row>
    <row r="30" spans="3:12" x14ac:dyDescent="0.25">
      <c r="C30" t="s">
        <v>38</v>
      </c>
      <c r="D30" t="s">
        <v>45</v>
      </c>
      <c r="K30">
        <f>K4/E11</f>
        <v>0.97906919477961096</v>
      </c>
      <c r="L30">
        <f>L4/F11</f>
        <v>1.3862510322047894</v>
      </c>
    </row>
    <row r="31" spans="3:12" x14ac:dyDescent="0.25">
      <c r="C31" t="s">
        <v>39</v>
      </c>
      <c r="D31" t="s">
        <v>46</v>
      </c>
      <c r="K31">
        <f>K8/E11</f>
        <v>9.320364442255602E-2</v>
      </c>
      <c r="L31">
        <f>L8/F11</f>
        <v>0.13563170933113131</v>
      </c>
    </row>
    <row r="32" spans="3:12" x14ac:dyDescent="0.25">
      <c r="C32" t="s">
        <v>40</v>
      </c>
      <c r="D32" t="s">
        <v>47</v>
      </c>
    </row>
    <row r="33" spans="3:4" x14ac:dyDescent="0.25">
      <c r="C33" t="s">
        <v>41</v>
      </c>
      <c r="D33" t="s">
        <v>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Ann Lang</cp:lastModifiedBy>
  <cp:lastPrinted>2011-12-10T17:45:23Z</cp:lastPrinted>
  <dcterms:created xsi:type="dcterms:W3CDTF">2011-04-02T18:23:42Z</dcterms:created>
  <dcterms:modified xsi:type="dcterms:W3CDTF">2015-09-12T17:54:29Z</dcterms:modified>
</cp:coreProperties>
</file>