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filterPrivacy="1" autoCompressPictures="0"/>
  <bookViews>
    <workbookView xWindow="5020" yWindow="1220" windowWidth="22260" windowHeight="126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D32" i="1"/>
  <c r="E32" i="1"/>
  <c r="F32" i="1"/>
  <c r="G32" i="1"/>
  <c r="C32" i="1"/>
  <c r="D30" i="1"/>
  <c r="E30" i="1"/>
  <c r="F30" i="1"/>
  <c r="G30" i="1"/>
  <c r="C30" i="1"/>
  <c r="D29" i="1"/>
  <c r="E29" i="1"/>
  <c r="F29" i="1"/>
  <c r="G29" i="1"/>
  <c r="C29" i="1"/>
  <c r="D28" i="1"/>
  <c r="E28" i="1"/>
  <c r="F28" i="1"/>
  <c r="G28" i="1"/>
  <c r="C28" i="1"/>
  <c r="D27" i="1"/>
  <c r="E27" i="1"/>
  <c r="F27" i="1"/>
  <c r="G27" i="1"/>
  <c r="C27" i="1"/>
  <c r="G26" i="1"/>
  <c r="F26" i="1"/>
  <c r="E26" i="1"/>
  <c r="D26" i="1"/>
  <c r="C26" i="1"/>
  <c r="C12" i="1"/>
  <c r="C11" i="1"/>
  <c r="C13" i="1"/>
</calcChain>
</file>

<file path=xl/sharedStrings.xml><?xml version="1.0" encoding="utf-8"?>
<sst xmlns="http://schemas.openxmlformats.org/spreadsheetml/2006/main" count="43" uniqueCount="41">
  <si>
    <t>1)</t>
  </si>
  <si>
    <t xml:space="preserve">CAPM=Risk Free Rate + Equity  Beta *Market Risk Premium </t>
  </si>
  <si>
    <t>Market Risk Premium= Return on Market - Risk Free Rate</t>
  </si>
  <si>
    <t>Cost of debt</t>
  </si>
  <si>
    <t>Beta of the company</t>
  </si>
  <si>
    <t>Risk free rate</t>
  </si>
  <si>
    <t>Tax rate</t>
  </si>
  <si>
    <t>Weights of common equity (no preferred equity)</t>
  </si>
  <si>
    <t xml:space="preserve">Weights of debt </t>
  </si>
  <si>
    <t xml:space="preserve">Return on the market </t>
  </si>
  <si>
    <t>Cost of equity</t>
  </si>
  <si>
    <t>WACC</t>
  </si>
  <si>
    <t>2)</t>
  </si>
  <si>
    <t>Initial investment outlay</t>
  </si>
  <si>
    <t xml:space="preserve"> million</t>
  </si>
  <si>
    <t>Project and equipment life is</t>
  </si>
  <si>
    <t>years</t>
  </si>
  <si>
    <t>Revenues are expected to increase</t>
  </si>
  <si>
    <t>million annually</t>
  </si>
  <si>
    <t xml:space="preserve">Gross margin percentage </t>
  </si>
  <si>
    <t>Depreciation is computed at the straight line rate for tax purposes</t>
  </si>
  <si>
    <t xml:space="preserve">Selling, general, and administrative expenses </t>
  </si>
  <si>
    <t>of sales</t>
  </si>
  <si>
    <t>($50 million for machinery with $10 million for net working capital)</t>
  </si>
  <si>
    <t xml:space="preserve">Tax rate </t>
  </si>
  <si>
    <t>Revenue</t>
  </si>
  <si>
    <t xml:space="preserve">Gross margin </t>
  </si>
  <si>
    <t>Before tax</t>
  </si>
  <si>
    <t xml:space="preserve">tax expense </t>
  </si>
  <si>
    <t>After Tax</t>
  </si>
  <si>
    <t>Depreciation</t>
  </si>
  <si>
    <t>Annual Cash Flow</t>
  </si>
  <si>
    <t>NPV</t>
  </si>
  <si>
    <t>Year</t>
  </si>
  <si>
    <t>Year 1</t>
  </si>
  <si>
    <t>Year 2</t>
  </si>
  <si>
    <t>Year 3</t>
  </si>
  <si>
    <t>Year 4</t>
  </si>
  <si>
    <t>Year 5</t>
  </si>
  <si>
    <t>Cash Flow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</si>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</sst>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rgb="FF444444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4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6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6" fontId="8" fillId="0" borderId="0" xfId="0" applyNumberFormat="1" applyFont="1"/>
    <xf numFmtId="9" fontId="8" fillId="0" borderId="0" xfId="0" applyNumberFormat="1" applyFont="1"/>
    <xf numFmtId="9" fontId="3" fillId="0" borderId="0" xfId="0" applyNumberFormat="1" applyFont="1"/>
    <xf numFmtId="0" fontId="3" fillId="0" borderId="0" xfId="0" applyFont="1"/>
    <xf numFmtId="0" fontId="3" fillId="0" borderId="0" xfId="0" applyNumberFormat="1" applyFont="1"/>
    <xf numFmtId="10" fontId="9" fillId="2" borderId="0" xfId="1" applyNumberFormat="1" applyFont="1"/>
    <xf numFmtId="6" fontId="3" fillId="0" borderId="0" xfId="0" applyNumberFormat="1" applyFont="1"/>
    <xf numFmtId="0" fontId="8" fillId="0" borderId="0" xfId="0" applyNumberFormat="1" applyFont="1"/>
    <xf numFmtId="0" fontId="10" fillId="2" borderId="0" xfId="1" applyFont="1" applyAlignment="1">
      <alignment vertical="center"/>
    </xf>
    <xf numFmtId="0" fontId="1" fillId="2" borderId="0" xfId="1" applyAlignment="1">
      <alignment horizontal="center" vertical="center"/>
    </xf>
    <xf numFmtId="6" fontId="1" fillId="2" borderId="0" xfId="1" applyNumberFormat="1" applyAlignment="1">
      <alignment horizontal="center"/>
    </xf>
    <xf numFmtId="8" fontId="1" fillId="2" borderId="0" xfId="1" applyNumberFormat="1" applyAlignment="1">
      <alignment horizontal="center"/>
    </xf>
    <xf numFmtId="8" fontId="1" fillId="2" borderId="0" xfId="1" applyNumberFormat="1" applyAlignment="1">
      <alignment horizontal="center" vertical="center"/>
    </xf>
    <xf numFmtId="10" fontId="1" fillId="2" borderId="0" xfId="1" applyNumberFormat="1" applyAlignment="1">
      <alignment horizontal="center" vertical="center"/>
    </xf>
    <xf numFmtId="0" fontId="4" fillId="2" borderId="1" xfId="2" applyFill="1" applyAlignment="1">
      <alignment horizontal="center"/>
    </xf>
  </cellXfs>
  <cellStyles count="17">
    <cellStyle name="60% - Accent5" xfId="1" builtinId="48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eading 2" xfId="2" builtinId="17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8" workbookViewId="0">
      <selection activeCell="E35" sqref="E35"/>
    </sheetView>
  </sheetViews>
  <sheetFormatPr baseColWidth="10" defaultColWidth="8.83203125" defaultRowHeight="14" x14ac:dyDescent="0"/>
  <cols>
    <col min="2" max="2" width="47.6640625" customWidth="1"/>
    <col min="3" max="6" width="12" customWidth="1"/>
    <col min="7" max="7" width="12.5" customWidth="1"/>
    <col min="8" max="8" width="16" customWidth="1"/>
    <col min="9" max="9" width="7.33203125" customWidth="1"/>
  </cols>
  <sheetData>
    <row r="1" spans="1:9">
      <c r="A1" t="s">
        <v>0</v>
      </c>
      <c r="B1" s="2" t="s">
        <v>8</v>
      </c>
      <c r="C1" s="12">
        <v>0.3</v>
      </c>
      <c r="D1" s="13"/>
      <c r="E1" s="13"/>
      <c r="F1" s="13"/>
      <c r="G1" s="13"/>
    </row>
    <row r="2" spans="1:9">
      <c r="B2" s="1" t="s">
        <v>7</v>
      </c>
      <c r="C2" s="12">
        <v>0.7</v>
      </c>
      <c r="D2" s="13"/>
      <c r="E2" s="13"/>
      <c r="F2" s="13"/>
      <c r="G2" s="13"/>
    </row>
    <row r="3" spans="1:9">
      <c r="B3" s="1" t="s">
        <v>6</v>
      </c>
      <c r="C3" s="12">
        <v>0.35</v>
      </c>
      <c r="D3" s="13"/>
      <c r="E3" s="13"/>
      <c r="F3" s="13"/>
      <c r="G3" s="13"/>
    </row>
    <row r="4" spans="1:9">
      <c r="B4" s="1" t="s">
        <v>3</v>
      </c>
      <c r="C4" s="12">
        <v>0.09</v>
      </c>
      <c r="D4" s="13"/>
      <c r="E4" s="13"/>
      <c r="F4" s="13"/>
      <c r="G4" s="13"/>
    </row>
    <row r="5" spans="1:9">
      <c r="B5" s="1" t="s">
        <v>4</v>
      </c>
      <c r="C5" s="14">
        <v>1.2</v>
      </c>
      <c r="D5" s="13"/>
      <c r="E5" s="13"/>
      <c r="F5" s="13"/>
      <c r="G5" s="13"/>
    </row>
    <row r="6" spans="1:9">
      <c r="B6" s="1" t="s">
        <v>5</v>
      </c>
      <c r="C6" s="12">
        <v>0.02</v>
      </c>
      <c r="D6" s="13"/>
      <c r="E6" s="13"/>
      <c r="F6" s="13"/>
      <c r="G6" s="13"/>
    </row>
    <row r="7" spans="1:9">
      <c r="B7" s="1" t="s">
        <v>9</v>
      </c>
      <c r="C7" s="12">
        <v>0.12</v>
      </c>
      <c r="D7" s="13"/>
      <c r="E7" s="13"/>
      <c r="F7" s="13"/>
      <c r="G7" s="13"/>
    </row>
    <row r="8" spans="1:9">
      <c r="B8" s="13"/>
      <c r="C8" s="13"/>
      <c r="D8" s="13"/>
      <c r="E8" s="13"/>
      <c r="F8" s="13"/>
      <c r="G8" s="13"/>
    </row>
    <row r="9" spans="1:9">
      <c r="B9" s="1" t="s">
        <v>1</v>
      </c>
      <c r="C9" s="13"/>
      <c r="D9" s="13"/>
      <c r="E9" s="13"/>
      <c r="F9" s="13"/>
      <c r="G9" s="13"/>
    </row>
    <row r="10" spans="1:9">
      <c r="B10" s="1" t="s">
        <v>2</v>
      </c>
      <c r="C10" s="13"/>
      <c r="D10" s="13"/>
      <c r="E10" s="13"/>
      <c r="F10" s="13"/>
      <c r="G10" s="13"/>
    </row>
    <row r="11" spans="1:9">
      <c r="B11" s="18" t="s">
        <v>10</v>
      </c>
      <c r="C11" s="15">
        <f>C6+C5*(C7-C6)</f>
        <v>0.13999999999999999</v>
      </c>
      <c r="D11" s="13"/>
      <c r="E11" s="13"/>
      <c r="F11" s="13"/>
      <c r="G11" s="13"/>
    </row>
    <row r="12" spans="1:9">
      <c r="B12" s="18" t="s">
        <v>3</v>
      </c>
      <c r="C12" s="15">
        <f>C4*(1-C3)</f>
        <v>5.8499999999999996E-2</v>
      </c>
      <c r="D12" s="13"/>
      <c r="E12" s="13"/>
      <c r="F12" s="13"/>
      <c r="G12" s="13"/>
    </row>
    <row r="13" spans="1:9">
      <c r="B13" s="18" t="s">
        <v>11</v>
      </c>
      <c r="C13" s="15">
        <f>(C12*C1)+(C11*C2)</f>
        <v>0.11554999999999999</v>
      </c>
      <c r="D13" s="13"/>
      <c r="E13" s="13"/>
      <c r="F13" s="13"/>
      <c r="G13" s="13"/>
    </row>
    <row r="14" spans="1:9">
      <c r="B14" s="13"/>
      <c r="C14" s="13"/>
      <c r="D14" s="13"/>
      <c r="E14" s="13"/>
      <c r="F14" s="13"/>
      <c r="G14" s="13"/>
    </row>
    <row r="15" spans="1:9">
      <c r="A15" t="s">
        <v>12</v>
      </c>
      <c r="B15" s="7" t="s">
        <v>13</v>
      </c>
      <c r="C15" s="10">
        <v>60</v>
      </c>
      <c r="D15" s="7" t="s">
        <v>14</v>
      </c>
      <c r="E15" s="3"/>
      <c r="F15" s="16"/>
      <c r="G15" s="13"/>
      <c r="I15" s="4"/>
    </row>
    <row r="16" spans="1:9">
      <c r="B16" s="8" t="s">
        <v>23</v>
      </c>
      <c r="C16" s="10"/>
      <c r="D16" s="7"/>
      <c r="E16" s="13"/>
      <c r="F16" s="16"/>
      <c r="G16" s="13"/>
    </row>
    <row r="17" spans="2:7">
      <c r="B17" s="9" t="s">
        <v>15</v>
      </c>
      <c r="C17" s="17">
        <v>5</v>
      </c>
      <c r="D17" s="7" t="s">
        <v>16</v>
      </c>
      <c r="E17" s="13"/>
      <c r="F17" s="13"/>
      <c r="G17" s="13"/>
    </row>
    <row r="18" spans="2:7">
      <c r="B18" s="7" t="s">
        <v>17</v>
      </c>
      <c r="C18" s="10">
        <v>50</v>
      </c>
      <c r="D18" s="7" t="s">
        <v>18</v>
      </c>
      <c r="E18" s="13"/>
      <c r="F18" s="13"/>
      <c r="G18" s="13"/>
    </row>
    <row r="19" spans="2:7">
      <c r="B19" s="7" t="s">
        <v>19</v>
      </c>
      <c r="C19" s="11">
        <v>0.6</v>
      </c>
      <c r="D19" s="7"/>
      <c r="E19" s="13"/>
      <c r="F19" s="13"/>
      <c r="G19" s="13"/>
    </row>
    <row r="20" spans="2:7">
      <c r="B20" s="9" t="s">
        <v>20</v>
      </c>
      <c r="C20" s="11"/>
      <c r="D20" s="7"/>
      <c r="E20" s="13"/>
      <c r="F20" s="13"/>
      <c r="G20" s="13"/>
    </row>
    <row r="21" spans="2:7">
      <c r="B21" s="7" t="s">
        <v>21</v>
      </c>
      <c r="C21" s="11">
        <v>0.05</v>
      </c>
      <c r="D21" s="7" t="s">
        <v>22</v>
      </c>
      <c r="E21" s="13"/>
      <c r="F21" s="13"/>
      <c r="G21" s="13"/>
    </row>
    <row r="22" spans="2:7">
      <c r="B22" s="7" t="s">
        <v>24</v>
      </c>
      <c r="C22" s="11">
        <v>0.3</v>
      </c>
      <c r="D22" s="7"/>
      <c r="E22" s="13"/>
      <c r="F22" s="13"/>
      <c r="G22" s="13"/>
    </row>
    <row r="23" spans="2:7">
      <c r="B23" s="5"/>
      <c r="C23" s="13"/>
      <c r="D23" s="13"/>
      <c r="E23" s="13"/>
      <c r="F23" s="13"/>
      <c r="G23" s="13"/>
    </row>
    <row r="24" spans="2:7">
      <c r="C24" s="6" t="s">
        <v>34</v>
      </c>
      <c r="D24" s="6" t="s">
        <v>35</v>
      </c>
      <c r="E24" s="6" t="s">
        <v>36</v>
      </c>
      <c r="F24" s="6" t="s">
        <v>37</v>
      </c>
      <c r="G24" s="6" t="s">
        <v>38</v>
      </c>
    </row>
    <row r="25" spans="2:7">
      <c r="B25" t="s">
        <v>25</v>
      </c>
      <c r="C25">
        <v>50</v>
      </c>
      <c r="D25">
        <v>100</v>
      </c>
      <c r="E25">
        <v>150</v>
      </c>
      <c r="F25">
        <v>200</v>
      </c>
      <c r="G25">
        <v>250</v>
      </c>
    </row>
    <row r="26" spans="2:7">
      <c r="B26" t="s">
        <v>26</v>
      </c>
      <c r="C26">
        <f>C25*C19</f>
        <v>30</v>
      </c>
      <c r="D26">
        <f>D25*C19</f>
        <v>60</v>
      </c>
      <c r="E26">
        <f>E25*C19</f>
        <v>90</v>
      </c>
      <c r="F26">
        <f>F25*C19</f>
        <v>120</v>
      </c>
      <c r="G26">
        <f>G25*C19</f>
        <v>150</v>
      </c>
    </row>
    <row r="27" spans="2:7">
      <c r="B27" t="s">
        <v>21</v>
      </c>
      <c r="C27">
        <f>C25*$C$21</f>
        <v>2.5</v>
      </c>
      <c r="D27">
        <f t="shared" ref="D27:G27" si="0">D25*$C$21</f>
        <v>5</v>
      </c>
      <c r="E27">
        <f t="shared" si="0"/>
        <v>7.5</v>
      </c>
      <c r="F27">
        <f t="shared" si="0"/>
        <v>10</v>
      </c>
      <c r="G27">
        <f t="shared" si="0"/>
        <v>12.5</v>
      </c>
    </row>
    <row r="28" spans="2:7">
      <c r="B28" t="s">
        <v>27</v>
      </c>
      <c r="C28">
        <f>C26-C27</f>
        <v>27.5</v>
      </c>
      <c r="D28">
        <f t="shared" ref="D28:G28" si="1">D26-D27</f>
        <v>55</v>
      </c>
      <c r="E28">
        <f t="shared" si="1"/>
        <v>82.5</v>
      </c>
      <c r="F28">
        <f t="shared" si="1"/>
        <v>110</v>
      </c>
      <c r="G28">
        <f t="shared" si="1"/>
        <v>137.5</v>
      </c>
    </row>
    <row r="29" spans="2:7">
      <c r="B29" t="s">
        <v>28</v>
      </c>
      <c r="C29">
        <f>C28*$C$22</f>
        <v>8.25</v>
      </c>
      <c r="D29">
        <f t="shared" ref="D29:G29" si="2">D28*$C$22</f>
        <v>16.5</v>
      </c>
      <c r="E29">
        <f t="shared" si="2"/>
        <v>24.75</v>
      </c>
      <c r="F29">
        <f t="shared" si="2"/>
        <v>33</v>
      </c>
      <c r="G29">
        <f t="shared" si="2"/>
        <v>41.25</v>
      </c>
    </row>
    <row r="30" spans="2:7">
      <c r="B30" t="s">
        <v>29</v>
      </c>
      <c r="C30">
        <f>C28-C29</f>
        <v>19.25</v>
      </c>
      <c r="D30">
        <f t="shared" ref="D30:G30" si="3">D28-D29</f>
        <v>38.5</v>
      </c>
      <c r="E30">
        <f t="shared" si="3"/>
        <v>57.75</v>
      </c>
      <c r="F30">
        <f t="shared" si="3"/>
        <v>77</v>
      </c>
      <c r="G30">
        <f t="shared" si="3"/>
        <v>96.25</v>
      </c>
    </row>
    <row r="31" spans="2:7">
      <c r="B31" t="s">
        <v>30</v>
      </c>
      <c r="C31">
        <v>10</v>
      </c>
      <c r="D31">
        <v>10</v>
      </c>
      <c r="E31">
        <v>10</v>
      </c>
      <c r="F31">
        <v>10</v>
      </c>
      <c r="G31">
        <v>10</v>
      </c>
    </row>
    <row r="32" spans="2:7">
      <c r="B32" t="s">
        <v>31</v>
      </c>
      <c r="C32">
        <f>C30+C31</f>
        <v>29.25</v>
      </c>
      <c r="D32">
        <f t="shared" ref="D32:G32" si="4">D30+D31</f>
        <v>48.5</v>
      </c>
      <c r="E32">
        <f t="shared" si="4"/>
        <v>67.75</v>
      </c>
      <c r="F32">
        <f t="shared" si="4"/>
        <v>87</v>
      </c>
      <c r="G32">
        <f t="shared" si="4"/>
        <v>106.25</v>
      </c>
    </row>
    <row r="33" spans="2:7">
      <c r="B33" s="13"/>
      <c r="C33" s="13"/>
      <c r="D33" s="13"/>
      <c r="E33" s="13"/>
      <c r="F33" s="13"/>
      <c r="G33" s="13"/>
    </row>
    <row r="34" spans="2:7" ht="17" thickBot="1">
      <c r="B34" s="5"/>
      <c r="C34" s="5"/>
      <c r="D34" s="13"/>
      <c r="E34" s="13"/>
      <c r="F34" s="24" t="s">
        <v>33</v>
      </c>
      <c r="G34" s="24" t="s">
        <v>39</v>
      </c>
    </row>
    <row r="35" spans="2:7" ht="15" thickTop="1">
      <c r="B35" s="13"/>
      <c r="C35" s="13"/>
      <c r="D35" s="13"/>
      <c r="E35" s="13"/>
      <c r="F35" s="19">
        <v>0</v>
      </c>
      <c r="G35" s="20">
        <v>-60</v>
      </c>
    </row>
    <row r="36" spans="2:7">
      <c r="B36" s="13"/>
      <c r="C36" s="13"/>
      <c r="D36" s="13"/>
      <c r="E36" s="13"/>
      <c r="F36" s="19">
        <v>1</v>
      </c>
      <c r="G36" s="21">
        <f>C32</f>
        <v>29.25</v>
      </c>
    </row>
    <row r="37" spans="2:7">
      <c r="B37" s="13"/>
      <c r="C37" s="13"/>
      <c r="D37" s="13"/>
      <c r="E37" s="13"/>
      <c r="F37" s="19">
        <v>2</v>
      </c>
      <c r="G37" s="21">
        <f>D32</f>
        <v>48.5</v>
      </c>
    </row>
    <row r="38" spans="2:7">
      <c r="B38" s="13"/>
      <c r="C38" s="13"/>
      <c r="D38" s="13"/>
      <c r="E38" s="13"/>
      <c r="F38" s="19">
        <v>3</v>
      </c>
      <c r="G38" s="21">
        <f>E32</f>
        <v>67.75</v>
      </c>
    </row>
    <row r="39" spans="2:7">
      <c r="B39" s="13"/>
      <c r="C39" s="13"/>
      <c r="D39" s="13"/>
      <c r="E39" s="13"/>
      <c r="F39" s="19">
        <v>4</v>
      </c>
      <c r="G39" s="21">
        <f>F32</f>
        <v>87</v>
      </c>
    </row>
    <row r="40" spans="2:7">
      <c r="B40" s="13"/>
      <c r="C40" s="13"/>
      <c r="D40" s="13"/>
      <c r="E40" s="13"/>
      <c r="F40" s="19">
        <v>5</v>
      </c>
      <c r="G40" s="21">
        <f>G32</f>
        <v>106.25</v>
      </c>
    </row>
    <row r="41" spans="2:7">
      <c r="B41" s="13"/>
      <c r="C41" s="13"/>
      <c r="D41" s="13"/>
      <c r="E41" s="13"/>
      <c r="F41" s="19" t="s">
        <v>32</v>
      </c>
      <c r="G41" s="22">
        <f>NPV(C13,G36:G40)+G35</f>
        <v>171.67455500109443</v>
      </c>
    </row>
    <row r="42" spans="2:7">
      <c r="B42" s="13"/>
      <c r="C42" s="13"/>
      <c r="D42" s="13"/>
      <c r="E42" s="13"/>
      <c r="F42" s="19" t="s">
        <v>40</v>
      </c>
      <c r="G42" s="23">
        <f>IRR(G35:G40,C13)</f>
        <v>0.76071999878569074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