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730" windowHeight="9780" activeTab="1"/>
  </bookViews>
  <sheets>
    <sheet name="Trial Balance" sheetId="1" r:id="rId1"/>
    <sheet name="Income Statement" sheetId="2" r:id="rId2"/>
    <sheet name="Balance Sheet" sheetId="3" r:id="rId3"/>
    <sheet name="Statement of Retained Earnings" sheetId="4" r:id="rId4"/>
    <sheet name="Statement of Cash Flows" sheetId="5" r:id="rId5"/>
    <sheet name="Ratio Analysis" sheetId="6" r:id="rId6"/>
    <sheet name="Vertical and Horizontal Analysi" sheetId="7" r:id="rId7"/>
  </sheets>
  <calcPr calcId="145621"/>
</workbook>
</file>

<file path=xl/calcChain.xml><?xml version="1.0" encoding="utf-8"?>
<calcChain xmlns="http://schemas.openxmlformats.org/spreadsheetml/2006/main">
  <c r="D6" i="2" l="1"/>
  <c r="L6" i="2"/>
  <c r="E5" i="2"/>
  <c r="D32" i="1" l="1"/>
  <c r="D20" i="1"/>
  <c r="D51" i="1"/>
  <c r="C41" i="1"/>
</calcChain>
</file>

<file path=xl/sharedStrings.xml><?xml version="1.0" encoding="utf-8"?>
<sst xmlns="http://schemas.openxmlformats.org/spreadsheetml/2006/main" count="79" uniqueCount="72">
  <si>
    <t>Chester, Inc.</t>
  </si>
  <si>
    <t>Trial Balances for years ending December 31, 2013, 2014, and 2015</t>
  </si>
  <si>
    <t>Account Description</t>
  </si>
  <si>
    <t>Cash on Hand</t>
  </si>
  <si>
    <t>Regular Checking Account</t>
  </si>
  <si>
    <t>Savings Account</t>
  </si>
  <si>
    <t>Accounts Receivable</t>
  </si>
  <si>
    <t>Other Receivables</t>
  </si>
  <si>
    <t>Allowance for Doubtful Accounts</t>
  </si>
  <si>
    <t>Inventory</t>
  </si>
  <si>
    <t>Reserve for Inventory Obsolescence</t>
  </si>
  <si>
    <t>Prepaid Insurance</t>
  </si>
  <si>
    <t>Prepaid Rent</t>
  </si>
  <si>
    <t>Office Supplies</t>
  </si>
  <si>
    <t>Land</t>
  </si>
  <si>
    <t>Buildings and Land Improvements</t>
  </si>
  <si>
    <t>Machinery, Equipment, Office Furniture</t>
  </si>
  <si>
    <t>Accum. Depreciation</t>
  </si>
  <si>
    <t>Investments</t>
  </si>
  <si>
    <t>Other Noncurrent Assets</t>
  </si>
  <si>
    <t>Taxes Receivable/payable</t>
  </si>
  <si>
    <t>Accounts Payable</t>
  </si>
  <si>
    <t>Wages Payable</t>
  </si>
  <si>
    <t>FICA Employee Withholding</t>
  </si>
  <si>
    <t>Medicare Withholding</t>
  </si>
  <si>
    <t>Federal Payroll Taxes Payable</t>
  </si>
  <si>
    <t>State Payroll Taxes Payable</t>
  </si>
  <si>
    <t>FICA Employer Withholding</t>
  </si>
  <si>
    <t>Medicare Employer Withholding</t>
  </si>
  <si>
    <t>Line of Credit</t>
  </si>
  <si>
    <t>Current Portion Long-Term Debt</t>
  </si>
  <si>
    <t>Interest payable</t>
  </si>
  <si>
    <t>Bonuses payable</t>
  </si>
  <si>
    <t>Dividend payable</t>
  </si>
  <si>
    <t>Common Stock</t>
  </si>
  <si>
    <t>Paid-in Capital</t>
  </si>
  <si>
    <t>Retained Earnings</t>
  </si>
  <si>
    <t xml:space="preserve">Dividends </t>
  </si>
  <si>
    <t xml:space="preserve">Sales </t>
  </si>
  <si>
    <t>Sales Returns</t>
  </si>
  <si>
    <t>Warranty Expense</t>
  </si>
  <si>
    <t>Income from Investments</t>
  </si>
  <si>
    <t>Interest Income</t>
  </si>
  <si>
    <t xml:space="preserve">Cost of Goods Sold </t>
  </si>
  <si>
    <t>Freight</t>
  </si>
  <si>
    <t>Advertising Expense</t>
  </si>
  <si>
    <t>Auto Expenses</t>
  </si>
  <si>
    <t>Research and Development</t>
  </si>
  <si>
    <t>Depreciation Expense</t>
  </si>
  <si>
    <t>Warehouse Salaries</t>
  </si>
  <si>
    <t>Property Tax Expense</t>
  </si>
  <si>
    <t>Legal and Professional Expense</t>
  </si>
  <si>
    <t>Bad Debt Expense</t>
  </si>
  <si>
    <t>Insurance Expense</t>
  </si>
  <si>
    <t>Maintenance Expense</t>
  </si>
  <si>
    <t>Utilities</t>
  </si>
  <si>
    <t>Phone</t>
  </si>
  <si>
    <t>Postal</t>
  </si>
  <si>
    <t>Miscellaneous Office Expense</t>
  </si>
  <si>
    <t>Payroll Tax Exp</t>
  </si>
  <si>
    <t>Pension/Profit-Sharing Plan Ex</t>
  </si>
  <si>
    <t>Rent or Lease Expense</t>
  </si>
  <si>
    <t>Administrative Wages Expense</t>
  </si>
  <si>
    <t>Bonus expense</t>
  </si>
  <si>
    <t>Interest Expense</t>
  </si>
  <si>
    <t>Income Tax Expense - Federal</t>
  </si>
  <si>
    <t>Income Tax Expense - State</t>
  </si>
  <si>
    <t>Loss on Legal Settlement</t>
  </si>
  <si>
    <t>Sales</t>
  </si>
  <si>
    <t>Amount $</t>
  </si>
  <si>
    <t>Percent</t>
  </si>
  <si>
    <t>Sale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</si>
</sst>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164" fontId="2" fillId="0" borderId="0" xfId="1" applyNumberFormat="1" applyFont="1"/>
    <xf numFmtId="165" fontId="2" fillId="0" borderId="0" xfId="2" applyNumberFormat="1" applyFont="1" applyFill="1"/>
    <xf numFmtId="165" fontId="2" fillId="0" borderId="0" xfId="2" applyNumberFormat="1" applyFont="1"/>
    <xf numFmtId="0" fontId="4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2" fillId="2" borderId="0" xfId="0" applyFont="1" applyFill="1"/>
    <xf numFmtId="164" fontId="2" fillId="2" borderId="0" xfId="1" applyNumberFormat="1" applyFont="1" applyFill="1"/>
    <xf numFmtId="0" fontId="0" fillId="2" borderId="0" xfId="0" applyFill="1"/>
    <xf numFmtId="164" fontId="6" fillId="0" borderId="0" xfId="1" applyNumberFormat="1" applyFont="1"/>
    <xf numFmtId="10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9" workbookViewId="0">
      <selection activeCell="A47" sqref="A47:D47"/>
    </sheetView>
  </sheetViews>
  <sheetFormatPr defaultRowHeight="15" x14ac:dyDescent="0.25"/>
  <cols>
    <col min="1" max="1" width="32.42578125" customWidth="1"/>
    <col min="2" max="4" width="20.7109375" customWidth="1"/>
  </cols>
  <sheetData>
    <row r="1" spans="1:4" ht="18.75" x14ac:dyDescent="0.3">
      <c r="A1" s="9" t="s">
        <v>0</v>
      </c>
      <c r="B1" s="9"/>
      <c r="C1" s="9"/>
      <c r="D1" s="9"/>
    </row>
    <row r="2" spans="1:4" ht="18.75" x14ac:dyDescent="0.3">
      <c r="A2" s="9" t="s">
        <v>1</v>
      </c>
      <c r="B2" s="9"/>
      <c r="C2" s="9"/>
      <c r="D2" s="9"/>
    </row>
    <row r="5" spans="1:4" ht="15.75" x14ac:dyDescent="0.25">
      <c r="A5" s="6" t="s">
        <v>2</v>
      </c>
      <c r="B5" s="7">
        <v>2013</v>
      </c>
      <c r="C5" s="7">
        <v>2014</v>
      </c>
      <c r="D5" s="7">
        <v>2015</v>
      </c>
    </row>
    <row r="6" spans="1:4" x14ac:dyDescent="0.25">
      <c r="A6" s="1" t="s">
        <v>3</v>
      </c>
      <c r="B6" s="4">
        <v>2484.1</v>
      </c>
      <c r="C6" s="4">
        <v>2548.2575999999999</v>
      </c>
      <c r="D6" s="5">
        <v>2599.2227520000001</v>
      </c>
    </row>
    <row r="7" spans="1:4" x14ac:dyDescent="0.25">
      <c r="A7" s="1" t="s">
        <v>4</v>
      </c>
      <c r="B7" s="2">
        <v>247645.65</v>
      </c>
      <c r="C7" s="2">
        <v>253960.13440000007</v>
      </c>
      <c r="D7" s="3">
        <v>243801.72902400006</v>
      </c>
    </row>
    <row r="8" spans="1:4" x14ac:dyDescent="0.25">
      <c r="A8" s="1" t="s">
        <v>5</v>
      </c>
      <c r="B8" s="2">
        <v>3806197.6624999996</v>
      </c>
      <c r="C8" s="2">
        <v>4083071.048</v>
      </c>
      <c r="D8" s="3">
        <v>4205563.1794400001</v>
      </c>
    </row>
    <row r="9" spans="1:4" x14ac:dyDescent="0.25">
      <c r="A9" s="1" t="s">
        <v>6</v>
      </c>
      <c r="B9" s="3">
        <v>20513628.387500003</v>
      </c>
      <c r="C9" s="3">
        <v>57697091.177599996</v>
      </c>
      <c r="D9" s="3">
        <v>49042527.50096</v>
      </c>
    </row>
    <row r="10" spans="1:4" x14ac:dyDescent="0.25">
      <c r="A10" s="1" t="s">
        <v>7</v>
      </c>
      <c r="B10" s="3">
        <v>0</v>
      </c>
      <c r="C10" s="3">
        <v>1400000</v>
      </c>
      <c r="D10" s="3">
        <v>1200000</v>
      </c>
    </row>
    <row r="11" spans="1:4" x14ac:dyDescent="0.25">
      <c r="A11" s="1" t="s">
        <v>8</v>
      </c>
      <c r="B11" s="3">
        <v>-1578524.8499999999</v>
      </c>
      <c r="C11" s="3">
        <v>-1387690.92</v>
      </c>
      <c r="D11" s="3">
        <v>-2942551.6500575999</v>
      </c>
    </row>
    <row r="12" spans="1:4" x14ac:dyDescent="0.25">
      <c r="A12" s="1" t="s">
        <v>9</v>
      </c>
      <c r="B12" s="3">
        <v>23531506.549999997</v>
      </c>
      <c r="C12" s="3">
        <v>75851470.799999997</v>
      </c>
      <c r="D12" s="3">
        <v>65990779.596000001</v>
      </c>
    </row>
    <row r="13" spans="1:4" x14ac:dyDescent="0.25">
      <c r="A13" s="1" t="s">
        <v>10</v>
      </c>
      <c r="B13" s="3">
        <v>-3765000</v>
      </c>
      <c r="C13" s="3">
        <v>-12136103.0112</v>
      </c>
      <c r="D13" s="3">
        <v>-10558524.73536</v>
      </c>
    </row>
    <row r="14" spans="1:4" x14ac:dyDescent="0.25">
      <c r="A14" s="1" t="s">
        <v>11</v>
      </c>
      <c r="B14" s="3">
        <v>929142.97499999998</v>
      </c>
      <c r="C14" s="3">
        <v>2830473.8448000001</v>
      </c>
      <c r="D14" s="3">
        <v>2667721.5987240002</v>
      </c>
    </row>
    <row r="15" spans="1:4" x14ac:dyDescent="0.25">
      <c r="A15" s="1" t="s">
        <v>12</v>
      </c>
      <c r="B15" s="3">
        <v>250000</v>
      </c>
      <c r="C15" s="3">
        <v>0</v>
      </c>
      <c r="D15" s="3">
        <v>0</v>
      </c>
    </row>
    <row r="16" spans="1:4" x14ac:dyDescent="0.25">
      <c r="A16" s="1" t="s">
        <v>13</v>
      </c>
      <c r="B16" s="3">
        <v>9258.5249999999996</v>
      </c>
      <c r="C16" s="3">
        <v>9564.7999999999993</v>
      </c>
      <c r="D16" s="3">
        <v>9182.2079999999987</v>
      </c>
    </row>
    <row r="17" spans="1:4" x14ac:dyDescent="0.25">
      <c r="A17" s="1" t="s">
        <v>14</v>
      </c>
      <c r="B17" s="3">
        <v>146250</v>
      </c>
      <c r="C17" s="3">
        <v>131040</v>
      </c>
      <c r="D17" s="3">
        <v>131040</v>
      </c>
    </row>
    <row r="18" spans="1:4" x14ac:dyDescent="0.25">
      <c r="A18" s="1" t="s">
        <v>15</v>
      </c>
      <c r="B18" s="3">
        <v>779882.4</v>
      </c>
      <c r="C18" s="3">
        <v>698774.63040000002</v>
      </c>
      <c r="D18" s="3">
        <v>833774.63040000002</v>
      </c>
    </row>
    <row r="19" spans="1:4" x14ac:dyDescent="0.25">
      <c r="A19" s="1" t="s">
        <v>16</v>
      </c>
      <c r="B19" s="3">
        <v>541521.375</v>
      </c>
      <c r="C19" s="3">
        <v>3280588.7856000001</v>
      </c>
      <c r="D19" s="3">
        <v>3280588.7856000001</v>
      </c>
    </row>
    <row r="20" spans="1:4" x14ac:dyDescent="0.25">
      <c r="A20" s="1" t="s">
        <v>17</v>
      </c>
      <c r="B20" s="3">
        <v>-205000</v>
      </c>
      <c r="C20" s="3">
        <v>-764692.09600000002</v>
      </c>
      <c r="D20" s="3">
        <f>C20-617155</f>
        <v>-1381847.0959999999</v>
      </c>
    </row>
    <row r="21" spans="1:4" x14ac:dyDescent="0.25">
      <c r="A21" s="1" t="s">
        <v>18</v>
      </c>
      <c r="B21" s="3">
        <v>715863.85</v>
      </c>
      <c r="C21" s="3">
        <v>2238634.0367999999</v>
      </c>
      <c r="D21" s="3">
        <v>2070736.48404</v>
      </c>
    </row>
    <row r="22" spans="1:4" x14ac:dyDescent="0.25">
      <c r="A22" s="1" t="s">
        <v>19</v>
      </c>
      <c r="B22" s="3">
        <v>67300.737499999988</v>
      </c>
      <c r="C22" s="3">
        <v>0</v>
      </c>
      <c r="D22" s="3">
        <v>0</v>
      </c>
    </row>
    <row r="23" spans="1:4" x14ac:dyDescent="0.25">
      <c r="A23" s="1" t="s">
        <v>20</v>
      </c>
      <c r="B23" s="3">
        <v>0</v>
      </c>
      <c r="C23" s="3">
        <v>-3205440</v>
      </c>
      <c r="D23" s="3">
        <v>-6011540</v>
      </c>
    </row>
    <row r="24" spans="1:4" x14ac:dyDescent="0.25">
      <c r="A24" s="1" t="s">
        <v>21</v>
      </c>
      <c r="B24" s="3">
        <v>-5791397.6124999998</v>
      </c>
      <c r="C24" s="3">
        <v>-22488866.105599999</v>
      </c>
      <c r="D24" s="3">
        <v>-13850647.528704001</v>
      </c>
    </row>
    <row r="25" spans="1:4" x14ac:dyDescent="0.25">
      <c r="A25" s="1" t="s">
        <v>22</v>
      </c>
      <c r="B25" s="3">
        <v>-36837.9</v>
      </c>
      <c r="C25" s="3">
        <v>-264512.64000000001</v>
      </c>
      <c r="D25" s="3">
        <v>-198384.48</v>
      </c>
    </row>
    <row r="26" spans="1:4" x14ac:dyDescent="0.25">
      <c r="A26" s="1" t="s">
        <v>23</v>
      </c>
      <c r="B26" s="3">
        <v>-1648.3625000000002</v>
      </c>
      <c r="C26" s="3">
        <v>-9452.4079999999994</v>
      </c>
      <c r="D26" s="3">
        <v>-7089.3059999999996</v>
      </c>
    </row>
    <row r="27" spans="1:4" x14ac:dyDescent="0.25">
      <c r="A27" s="1" t="s">
        <v>24</v>
      </c>
      <c r="B27" s="3">
        <v>-729.98749999999995</v>
      </c>
      <c r="C27" s="3">
        <v>-12784.7888</v>
      </c>
      <c r="D27" s="3">
        <v>-9588.5915999999997</v>
      </c>
    </row>
    <row r="28" spans="1:4" x14ac:dyDescent="0.25">
      <c r="A28" s="1" t="s">
        <v>25</v>
      </c>
      <c r="B28" s="3">
        <v>-7541.2625000000007</v>
      </c>
      <c r="C28" s="3">
        <v>-132256.45439999999</v>
      </c>
      <c r="D28" s="3">
        <v>-99192.340799999991</v>
      </c>
    </row>
    <row r="29" spans="1:4" x14ac:dyDescent="0.25">
      <c r="A29" s="1" t="s">
        <v>26</v>
      </c>
      <c r="B29" s="3">
        <v>-3519.3374999999996</v>
      </c>
      <c r="C29" s="3">
        <v>-61719.683199999999</v>
      </c>
      <c r="D29" s="3">
        <v>-46289.7624</v>
      </c>
    </row>
    <row r="30" spans="1:4" x14ac:dyDescent="0.25">
      <c r="A30" s="1" t="s">
        <v>27</v>
      </c>
      <c r="B30" s="3">
        <v>-1648.3625000000002</v>
      </c>
      <c r="C30" s="3">
        <v>-9452.4079999999994</v>
      </c>
      <c r="D30" s="3">
        <v>-7089.3059999999996</v>
      </c>
    </row>
    <row r="31" spans="1:4" x14ac:dyDescent="0.25">
      <c r="A31" s="1" t="s">
        <v>28</v>
      </c>
      <c r="B31" s="3">
        <v>-729.98749999999995</v>
      </c>
      <c r="C31" s="3">
        <v>-12784.7888</v>
      </c>
      <c r="D31" s="3">
        <v>-9588.5915999999997</v>
      </c>
    </row>
    <row r="32" spans="1:4" x14ac:dyDescent="0.25">
      <c r="A32" s="1" t="s">
        <v>29</v>
      </c>
      <c r="B32" s="3">
        <v>-12500000</v>
      </c>
      <c r="C32" s="3">
        <v>-49731360</v>
      </c>
      <c r="D32" s="3">
        <f>-44758224+581013</f>
        <v>-44177211</v>
      </c>
    </row>
    <row r="33" spans="1:4" x14ac:dyDescent="0.25">
      <c r="A33" s="1" t="s">
        <v>30</v>
      </c>
      <c r="B33" s="3">
        <v>0</v>
      </c>
      <c r="C33" s="3">
        <v>-13440000</v>
      </c>
      <c r="D33" s="3">
        <v>-12084720.48</v>
      </c>
    </row>
    <row r="34" spans="1:4" x14ac:dyDescent="0.25">
      <c r="A34" s="1" t="s">
        <v>31</v>
      </c>
      <c r="B34" s="3">
        <v>0</v>
      </c>
      <c r="C34" s="3">
        <v>-470311.40800000005</v>
      </c>
      <c r="D34" s="3">
        <v>-568429.44480000006</v>
      </c>
    </row>
    <row r="35" spans="1:4" x14ac:dyDescent="0.25">
      <c r="A35" s="1" t="s">
        <v>32</v>
      </c>
      <c r="B35" s="3">
        <v>0</v>
      </c>
      <c r="C35" s="3">
        <v>-504000</v>
      </c>
      <c r="D35" s="3">
        <v>-459000</v>
      </c>
    </row>
    <row r="36" spans="1:4" x14ac:dyDescent="0.25">
      <c r="A36" s="1" t="s">
        <v>33</v>
      </c>
      <c r="B36" s="3">
        <v>-6000000</v>
      </c>
      <c r="C36" s="3">
        <v>-15250000</v>
      </c>
      <c r="D36" s="3">
        <v>-15000000</v>
      </c>
    </row>
    <row r="37" spans="1:4" x14ac:dyDescent="0.25">
      <c r="A37" s="1" t="s">
        <v>34</v>
      </c>
      <c r="B37" s="3">
        <v>-10131250</v>
      </c>
      <c r="C37" s="3">
        <v>-10131250</v>
      </c>
      <c r="D37" s="3">
        <v>-10131250</v>
      </c>
    </row>
    <row r="38" spans="1:4" x14ac:dyDescent="0.25">
      <c r="A38" s="1" t="s">
        <v>35</v>
      </c>
      <c r="B38" s="3">
        <v>-9278750</v>
      </c>
      <c r="C38" s="3">
        <v>-9278750</v>
      </c>
      <c r="D38" s="3">
        <v>-9278750</v>
      </c>
    </row>
    <row r="39" spans="1:4" x14ac:dyDescent="0.25">
      <c r="A39" s="1" t="s">
        <v>36</v>
      </c>
      <c r="B39" s="3">
        <v>-2773900.8125</v>
      </c>
      <c r="C39" s="3">
        <v>-2238105</v>
      </c>
      <c r="D39" s="3">
        <v>-9185791</v>
      </c>
    </row>
    <row r="40" spans="1:4" x14ac:dyDescent="0.25">
      <c r="A40" s="1" t="s">
        <v>37</v>
      </c>
      <c r="B40" s="3">
        <v>6000000</v>
      </c>
      <c r="C40" s="3">
        <v>15250000</v>
      </c>
      <c r="D40" s="3">
        <v>15000000</v>
      </c>
    </row>
    <row r="41" spans="1:4" s="14" customFormat="1" x14ac:dyDescent="0.25">
      <c r="A41" s="12" t="s">
        <v>38</v>
      </c>
      <c r="B41" s="13">
        <v>-307716148.05000001</v>
      </c>
      <c r="C41" s="13">
        <f>-271839067.2256</f>
        <v>-271839067.2256</v>
      </c>
      <c r="D41" s="13">
        <v>-288876205.69</v>
      </c>
    </row>
    <row r="42" spans="1:4" s="14" customFormat="1" x14ac:dyDescent="0.25">
      <c r="A42" s="12" t="s">
        <v>71</v>
      </c>
      <c r="B42" s="13">
        <v>5621979</v>
      </c>
      <c r="C42" s="13">
        <v>12432247.3968</v>
      </c>
      <c r="D42" s="13">
        <v>23110096.455200002</v>
      </c>
    </row>
    <row r="43" spans="1:4" x14ac:dyDescent="0.25">
      <c r="A43" s="1" t="s">
        <v>40</v>
      </c>
      <c r="B43" s="3">
        <v>1375351.85</v>
      </c>
      <c r="C43" s="3">
        <v>1297103.8864</v>
      </c>
      <c r="D43" s="3">
        <v>1444381.0284500001</v>
      </c>
    </row>
    <row r="44" spans="1:4" x14ac:dyDescent="0.25">
      <c r="A44" s="1" t="s">
        <v>41</v>
      </c>
      <c r="B44" s="3">
        <v>0</v>
      </c>
      <c r="C44" s="3">
        <v>-1227199.1311999999</v>
      </c>
      <c r="D44" s="3">
        <v>-1138905.0662220002</v>
      </c>
    </row>
    <row r="45" spans="1:4" x14ac:dyDescent="0.25">
      <c r="A45" s="1" t="s">
        <v>42</v>
      </c>
      <c r="B45" s="3">
        <v>-255378.51250000001</v>
      </c>
      <c r="C45" s="3">
        <v>-147707.2352</v>
      </c>
      <c r="D45" s="3">
        <v>-142168.21388</v>
      </c>
    </row>
    <row r="46" spans="1:4" x14ac:dyDescent="0.25">
      <c r="A46" s="1"/>
      <c r="B46" s="3"/>
      <c r="C46" s="3"/>
      <c r="D46" s="3"/>
    </row>
    <row r="47" spans="1:4" x14ac:dyDescent="0.25">
      <c r="A47" s="1" t="s">
        <v>43</v>
      </c>
      <c r="B47" s="3">
        <v>176961527.01250002</v>
      </c>
      <c r="C47" s="3">
        <v>161029981.48320001</v>
      </c>
      <c r="D47" s="3">
        <v>179103247.52779999</v>
      </c>
    </row>
    <row r="48" spans="1:4" x14ac:dyDescent="0.25">
      <c r="A48" s="1" t="s">
        <v>44</v>
      </c>
      <c r="B48" s="3">
        <v>5378689.3250000002</v>
      </c>
      <c r="C48" s="3">
        <v>4749094.6607999997</v>
      </c>
      <c r="D48" s="3">
        <v>4325068.3518000003</v>
      </c>
    </row>
    <row r="49" spans="1:4" x14ac:dyDescent="0.25">
      <c r="A49" s="1" t="s">
        <v>45</v>
      </c>
      <c r="B49" s="3">
        <v>1121425.0125</v>
      </c>
      <c r="C49" s="3">
        <v>1161276.4912</v>
      </c>
      <c r="D49" s="3">
        <v>1057591.0902</v>
      </c>
    </row>
    <row r="50" spans="1:4" x14ac:dyDescent="0.25">
      <c r="A50" s="1" t="s">
        <v>46</v>
      </c>
      <c r="B50" s="3">
        <v>261217.98750000002</v>
      </c>
      <c r="C50" s="3">
        <v>235763.136</v>
      </c>
      <c r="D50" s="3">
        <v>214712.856</v>
      </c>
    </row>
    <row r="51" spans="1:4" x14ac:dyDescent="0.25">
      <c r="A51" s="1" t="s">
        <v>47</v>
      </c>
      <c r="B51" s="3">
        <v>39015417.712500006</v>
      </c>
      <c r="C51" s="3">
        <v>592334.89279999991</v>
      </c>
      <c r="D51" s="3">
        <f>3039447.8488+40865</f>
        <v>3080312.8487999998</v>
      </c>
    </row>
    <row r="52" spans="1:4" x14ac:dyDescent="0.25">
      <c r="A52" s="1" t="s">
        <v>48</v>
      </c>
      <c r="B52" s="3">
        <v>166250</v>
      </c>
      <c r="C52" s="3">
        <v>581012.09600000002</v>
      </c>
      <c r="D52" s="3">
        <v>617154.51240000001</v>
      </c>
    </row>
    <row r="53" spans="1:4" x14ac:dyDescent="0.25">
      <c r="A53" s="1" t="s">
        <v>49</v>
      </c>
      <c r="B53" s="3">
        <v>5791729.7750000004</v>
      </c>
      <c r="C53" s="3">
        <v>5348207.8271999992</v>
      </c>
      <c r="D53" s="3">
        <v>4870689.2711999994</v>
      </c>
    </row>
    <row r="54" spans="1:4" x14ac:dyDescent="0.25">
      <c r="A54" s="1" t="s">
        <v>50</v>
      </c>
      <c r="B54" s="3">
        <v>100619.15000000001</v>
      </c>
      <c r="C54" s="3">
        <v>111252.344</v>
      </c>
      <c r="D54" s="3">
        <v>101319.099</v>
      </c>
    </row>
    <row r="55" spans="1:4" x14ac:dyDescent="0.25">
      <c r="A55" s="1" t="s">
        <v>51</v>
      </c>
      <c r="B55" s="3">
        <v>4506417.45</v>
      </c>
      <c r="C55" s="3">
        <v>10435112.844799999</v>
      </c>
      <c r="D55" s="3">
        <v>9503406.3407999985</v>
      </c>
    </row>
    <row r="56" spans="1:4" x14ac:dyDescent="0.25">
      <c r="A56" s="1" t="s">
        <v>52</v>
      </c>
      <c r="B56" s="3">
        <v>2028032.4875</v>
      </c>
      <c r="C56" s="3">
        <v>5875403</v>
      </c>
      <c r="D56" s="3">
        <v>13963800</v>
      </c>
    </row>
    <row r="57" spans="1:4" x14ac:dyDescent="0.25">
      <c r="A57" s="1" t="s">
        <v>53</v>
      </c>
      <c r="B57" s="3">
        <v>1067428.3125</v>
      </c>
      <c r="C57" s="3">
        <v>1045085.3392</v>
      </c>
      <c r="D57" s="3">
        <v>951774.14820000005</v>
      </c>
    </row>
    <row r="58" spans="1:4" x14ac:dyDescent="0.25">
      <c r="A58" s="1" t="s">
        <v>54</v>
      </c>
      <c r="B58" s="3">
        <v>76420.05</v>
      </c>
      <c r="C58" s="3">
        <v>96220.174399999989</v>
      </c>
      <c r="D58" s="3">
        <v>87629.087399999989</v>
      </c>
    </row>
    <row r="59" spans="1:4" x14ac:dyDescent="0.25">
      <c r="A59" s="1" t="s">
        <v>55</v>
      </c>
      <c r="B59" s="3">
        <v>169553.73749999999</v>
      </c>
      <c r="C59" s="3">
        <v>170854.9472</v>
      </c>
      <c r="D59" s="3">
        <v>155600.04120000001</v>
      </c>
    </row>
    <row r="60" spans="1:4" x14ac:dyDescent="0.25">
      <c r="A60" s="1" t="s">
        <v>56</v>
      </c>
      <c r="B60" s="3">
        <v>95467.225000000006</v>
      </c>
      <c r="C60" s="3">
        <v>58910.902399999999</v>
      </c>
      <c r="D60" s="3">
        <v>53651.000399999997</v>
      </c>
    </row>
    <row r="61" spans="1:4" x14ac:dyDescent="0.25">
      <c r="A61" s="1" t="s">
        <v>57</v>
      </c>
      <c r="B61" s="3">
        <v>160041.51250000001</v>
      </c>
      <c r="C61" s="3">
        <v>87140.0432</v>
      </c>
      <c r="D61" s="3">
        <v>79359.682199999996</v>
      </c>
    </row>
    <row r="62" spans="1:4" x14ac:dyDescent="0.25">
      <c r="A62" s="1" t="s">
        <v>58</v>
      </c>
      <c r="B62" s="3">
        <v>21279.087500000001</v>
      </c>
      <c r="C62" s="3">
        <v>27878.838400000001</v>
      </c>
      <c r="D62" s="3">
        <v>25389.6564</v>
      </c>
    </row>
    <row r="63" spans="1:4" x14ac:dyDescent="0.25">
      <c r="A63" s="1" t="s">
        <v>59</v>
      </c>
      <c r="B63" s="3">
        <v>1938736.3250000002</v>
      </c>
      <c r="C63" s="3">
        <v>1767149.2720000001</v>
      </c>
      <c r="D63" s="3">
        <v>1609368.0870000001</v>
      </c>
    </row>
    <row r="64" spans="1:4" x14ac:dyDescent="0.25">
      <c r="A64" s="1" t="s">
        <v>60</v>
      </c>
      <c r="B64" s="3">
        <v>3750000</v>
      </c>
      <c r="C64" s="3">
        <v>3696000</v>
      </c>
      <c r="D64" s="3">
        <v>3366000</v>
      </c>
    </row>
    <row r="65" spans="1:4" x14ac:dyDescent="0.25">
      <c r="A65" s="1" t="s">
        <v>61</v>
      </c>
      <c r="B65" s="3">
        <v>3254357.3375000004</v>
      </c>
      <c r="C65" s="3">
        <v>1351362.88</v>
      </c>
      <c r="D65" s="3">
        <v>2230705.48</v>
      </c>
    </row>
    <row r="66" spans="1:4" x14ac:dyDescent="0.25">
      <c r="A66" s="1" t="s">
        <v>62</v>
      </c>
      <c r="B66" s="3">
        <v>21094132.475000001</v>
      </c>
      <c r="C66" s="3">
        <v>18344398.7216</v>
      </c>
      <c r="D66" s="3">
        <v>19706505.978599999</v>
      </c>
    </row>
    <row r="67" spans="1:4" x14ac:dyDescent="0.25">
      <c r="A67" s="1" t="s">
        <v>63</v>
      </c>
      <c r="B67" s="3">
        <v>0</v>
      </c>
      <c r="C67" s="3">
        <v>504000</v>
      </c>
      <c r="D67" s="3">
        <v>459000</v>
      </c>
    </row>
    <row r="68" spans="1:4" x14ac:dyDescent="0.25">
      <c r="A68" s="1" t="s">
        <v>64</v>
      </c>
      <c r="B68" s="3">
        <v>1093750</v>
      </c>
      <c r="C68" s="3">
        <v>3373056.2879999997</v>
      </c>
      <c r="D68" s="3">
        <v>2842147.2240000004</v>
      </c>
    </row>
    <row r="69" spans="1:4" x14ac:dyDescent="0.25">
      <c r="A69" s="1" t="s">
        <v>65</v>
      </c>
      <c r="B69" s="3">
        <v>2956250</v>
      </c>
      <c r="C69" s="3">
        <v>14142240</v>
      </c>
      <c r="D69" s="3">
        <v>7269540</v>
      </c>
    </row>
    <row r="70" spans="1:4" x14ac:dyDescent="0.25">
      <c r="A70" s="1" t="s">
        <v>66</v>
      </c>
      <c r="B70" s="3">
        <v>536250</v>
      </c>
      <c r="C70" s="3">
        <v>2503200</v>
      </c>
      <c r="D70" s="3">
        <v>1258000</v>
      </c>
    </row>
    <row r="71" spans="1:4" x14ac:dyDescent="0.25">
      <c r="A71" s="1" t="s">
        <v>67</v>
      </c>
      <c r="B71" s="3">
        <v>23965000</v>
      </c>
      <c r="C71" s="3">
        <v>0</v>
      </c>
      <c r="D71" s="3">
        <v>0</v>
      </c>
    </row>
    <row r="72" spans="1:4" x14ac:dyDescent="0.25">
      <c r="A72" s="1"/>
      <c r="B72" s="3"/>
      <c r="C72" s="3"/>
      <c r="D72" s="3"/>
    </row>
    <row r="73" spans="1:4" x14ac:dyDescent="0.25">
      <c r="A73" s="1"/>
      <c r="B73" s="3"/>
      <c r="C73" s="3"/>
      <c r="D73" s="3"/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D6" sqref="D6"/>
    </sheetView>
  </sheetViews>
  <sheetFormatPr defaultRowHeight="15" x14ac:dyDescent="0.25"/>
  <cols>
    <col min="1" max="1" width="25.140625" customWidth="1"/>
    <col min="2" max="2" width="12.85546875" bestFit="1" customWidth="1"/>
    <col min="3" max="3" width="5" bestFit="1" customWidth="1"/>
    <col min="4" max="4" width="11.85546875" customWidth="1"/>
    <col min="5" max="5" width="12.85546875" bestFit="1" customWidth="1"/>
    <col min="8" max="8" width="12.85546875" bestFit="1" customWidth="1"/>
  </cols>
  <sheetData>
    <row r="1" spans="1:12" ht="18.75" x14ac:dyDescent="0.3">
      <c r="B1" s="8"/>
      <c r="C1" s="8"/>
      <c r="D1" s="9" t="s">
        <v>0</v>
      </c>
      <c r="E1" s="10"/>
      <c r="F1" s="10"/>
    </row>
    <row r="2" spans="1:12" ht="18.75" x14ac:dyDescent="0.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x14ac:dyDescent="0.25">
      <c r="A3" s="11"/>
      <c r="B3" s="11"/>
      <c r="C3" s="11">
        <v>2013</v>
      </c>
      <c r="D3" s="11"/>
      <c r="E3" s="11"/>
      <c r="F3" s="11">
        <v>2014</v>
      </c>
      <c r="G3" s="11"/>
      <c r="H3" s="11"/>
      <c r="I3" s="11">
        <v>2015</v>
      </c>
      <c r="J3" s="11"/>
    </row>
    <row r="4" spans="1:12" x14ac:dyDescent="0.25">
      <c r="A4" s="11"/>
      <c r="B4" s="11" t="s">
        <v>69</v>
      </c>
      <c r="C4" s="11"/>
      <c r="D4" s="11" t="s">
        <v>70</v>
      </c>
      <c r="E4" s="11" t="s">
        <v>69</v>
      </c>
      <c r="F4" s="11"/>
      <c r="G4" s="11" t="s">
        <v>70</v>
      </c>
      <c r="H4" s="11" t="s">
        <v>69</v>
      </c>
      <c r="I4" s="11"/>
      <c r="J4" s="11" t="s">
        <v>70</v>
      </c>
    </row>
    <row r="5" spans="1:12" x14ac:dyDescent="0.25">
      <c r="A5" t="s">
        <v>68</v>
      </c>
      <c r="B5" s="3">
        <v>307716148.05000001</v>
      </c>
      <c r="D5" s="16"/>
      <c r="E5" s="3">
        <f>271839067.2256</f>
        <v>271839067.2256</v>
      </c>
      <c r="H5" s="3">
        <v>288876205.69</v>
      </c>
      <c r="K5">
        <v>1498000</v>
      </c>
    </row>
    <row r="6" spans="1:12" x14ac:dyDescent="0.25">
      <c r="A6" s="1" t="s">
        <v>39</v>
      </c>
      <c r="B6" s="3">
        <v>5621979</v>
      </c>
      <c r="D6" s="16">
        <f>B6/B5</f>
        <v>1.8270016167908416E-2</v>
      </c>
      <c r="E6" s="3">
        <v>12432247.3968</v>
      </c>
      <c r="H6" s="3">
        <v>23110096.455200002</v>
      </c>
      <c r="K6">
        <v>1043000</v>
      </c>
      <c r="L6">
        <f>K6/K5</f>
        <v>0.69626168224299068</v>
      </c>
    </row>
    <row r="7" spans="1:12" ht="16.5" x14ac:dyDescent="0.35">
      <c r="A7" s="1" t="s">
        <v>43</v>
      </c>
      <c r="B7" s="15">
        <v>176961527.01249999</v>
      </c>
      <c r="D7" s="16"/>
      <c r="E7" s="15">
        <v>161029981.48320001</v>
      </c>
      <c r="H7" s="15">
        <v>179103247.52779999</v>
      </c>
    </row>
  </sheetData>
  <mergeCells count="2">
    <mergeCell ref="D1:F1"/>
    <mergeCell ref="A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>
      <selection activeCell="H26" sqref="H2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B5FD32-7EFE-49D0-861B-3591334FAD9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00FA5E-FC94-41E8-B063-BD42B0A27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003884-2B8C-45ED-8ED7-31429EA188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Trial Balance</vt:lpstr>
      <vt:lpstr>Income Statement</vt:lpstr>
      <vt:lpstr>Balance Sheet</vt:lpstr>
      <vt:lpstr>Statement of Retained Earnings</vt:lpstr>
      <vt:lpstr>Statement of Cash Flows</vt:lpstr>
      <vt:lpstr>Ratio Analysis</vt:lpstr>
      <vt:lpstr>Vertical and Horizontal Analysi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 Achilles</dc:creator>
  <cp:lastModifiedBy>GE User</cp:lastModifiedBy>
  <dcterms:created xsi:type="dcterms:W3CDTF">2015-03-19T20:44:08Z</dcterms:created>
  <dcterms:modified xsi:type="dcterms:W3CDTF">2015-08-02T21:18:16Z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