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and Canyon\BUS 660 (Mar 2016 Update)\READY (3-28-16)\"/>
    </mc:Choice>
  </mc:AlternateContent>
  <bookViews>
    <workbookView xWindow="0" yWindow="0" windowWidth="23040" windowHeight="8235"/>
  </bookViews>
  <sheets>
    <sheet name="2 period moving average" sheetId="6" r:id="rId1"/>
    <sheet name="3 period moving average" sheetId="3" r:id="rId2"/>
    <sheet name="Exponential Smoothing" sheetId="4" r:id="rId3"/>
    <sheet name="Trend Adj Exp Smoothing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6" l="1"/>
  <c r="G14" i="6"/>
  <c r="F14" i="6"/>
  <c r="E14" i="6"/>
  <c r="H13" i="6"/>
  <c r="G13" i="6"/>
  <c r="F13" i="6"/>
  <c r="E13" i="6"/>
  <c r="D11" i="6"/>
  <c r="E11" i="6" s="1"/>
  <c r="G11" i="6" s="1"/>
  <c r="D12" i="6"/>
  <c r="E12" i="6" s="1"/>
  <c r="D10" i="6"/>
  <c r="E10" i="6"/>
  <c r="F10" i="6" l="1"/>
  <c r="H10" i="6" s="1"/>
  <c r="G10" i="6"/>
  <c r="G12" i="6"/>
  <c r="F12" i="6"/>
  <c r="H12" i="6" s="1"/>
  <c r="F11" i="6"/>
  <c r="G13" i="5"/>
  <c r="G12" i="5"/>
  <c r="G11" i="5"/>
  <c r="G10" i="5"/>
  <c r="I10" i="5" s="1"/>
  <c r="G9" i="5"/>
  <c r="E10" i="5"/>
  <c r="F10" i="5" s="1"/>
  <c r="D11" i="5" s="1"/>
  <c r="D10" i="5"/>
  <c r="F9" i="5"/>
  <c r="J9" i="5"/>
  <c r="J16" i="5" s="1"/>
  <c r="I9" i="5"/>
  <c r="H9" i="5"/>
  <c r="D9" i="5"/>
  <c r="C6" i="5"/>
  <c r="C5" i="5"/>
  <c r="G17" i="4"/>
  <c r="G16" i="4"/>
  <c r="H14" i="4"/>
  <c r="G14" i="4"/>
  <c r="F14" i="4"/>
  <c r="E14" i="4"/>
  <c r="H13" i="4"/>
  <c r="G13" i="4"/>
  <c r="F13" i="4"/>
  <c r="E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H9" i="4"/>
  <c r="G9" i="4"/>
  <c r="F9" i="4"/>
  <c r="E9" i="4"/>
  <c r="D9" i="4"/>
  <c r="H8" i="4"/>
  <c r="G8" i="4"/>
  <c r="F8" i="4"/>
  <c r="E8" i="4"/>
  <c r="D8" i="4"/>
  <c r="C5" i="4"/>
  <c r="H14" i="3"/>
  <c r="G14" i="3"/>
  <c r="F14" i="3"/>
  <c r="E14" i="3"/>
  <c r="H13" i="3"/>
  <c r="G13" i="3"/>
  <c r="F13" i="3"/>
  <c r="E13" i="3"/>
  <c r="H12" i="3"/>
  <c r="G12" i="3"/>
  <c r="F12" i="3"/>
  <c r="E12" i="3"/>
  <c r="D12" i="3"/>
  <c r="H11" i="3"/>
  <c r="G11" i="3"/>
  <c r="F11" i="3"/>
  <c r="E11" i="3"/>
  <c r="D11" i="3"/>
  <c r="H11" i="6" l="1"/>
  <c r="J15" i="5"/>
  <c r="E11" i="5"/>
  <c r="F11" i="5" s="1"/>
  <c r="D12" i="5" s="1"/>
  <c r="H10" i="5"/>
  <c r="E12" i="5" l="1"/>
  <c r="F12" i="5" s="1"/>
  <c r="D13" i="5" s="1"/>
  <c r="J10" i="5"/>
  <c r="H11" i="5"/>
  <c r="J11" i="5" s="1"/>
  <c r="I11" i="5"/>
  <c r="I12" i="5"/>
  <c r="H12" i="5"/>
  <c r="J12" i="5" s="1"/>
  <c r="E13" i="5" l="1"/>
  <c r="F13" i="5" s="1"/>
  <c r="D14" i="5" s="1"/>
  <c r="E14" i="5" l="1"/>
  <c r="F14" i="5" s="1"/>
  <c r="I13" i="5"/>
  <c r="H13" i="5"/>
  <c r="G15" i="5"/>
  <c r="G16" i="5"/>
  <c r="J13" i="5" l="1"/>
  <c r="H15" i="5"/>
  <c r="H16" i="5"/>
  <c r="I15" i="5"/>
  <c r="I18" i="5" s="1"/>
  <c r="I19" i="5"/>
  <c r="I16" i="5"/>
</calcChain>
</file>

<file path=xl/comments1.xml><?xml version="1.0" encoding="utf-8"?>
<comments xmlns="http://schemas.openxmlformats.org/spreadsheetml/2006/main">
  <authors>
    <author>Elissa Torres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Forecasting: Submodel =  11; Problem size @  5 by 3</t>
        </r>
      </text>
    </comment>
  </commentList>
</comments>
</file>

<file path=xl/comments2.xml><?xml version="1.0" encoding="utf-8"?>
<comments xmlns="http://schemas.openxmlformats.org/spreadsheetml/2006/main">
  <authors>
    <author>Elissa Torres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Forecasting: Submodel =  11; Problem size @  5 by 3</t>
        </r>
      </text>
    </comment>
  </commentList>
</comments>
</file>

<file path=xl/comments3.xml><?xml version="1.0" encoding="utf-8"?>
<comments xmlns="http://schemas.openxmlformats.org/spreadsheetml/2006/main">
  <authors>
    <author>Elissa Torres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Forecasting: Submodel =  13; Problem size @  5 by 1</t>
        </r>
      </text>
    </comment>
  </commentList>
</comments>
</file>

<file path=xl/comments4.xml><?xml version="1.0" encoding="utf-8"?>
<comments xmlns="http://schemas.openxmlformats.org/spreadsheetml/2006/main">
  <authors>
    <author>Elissa Torres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Forecasting: Submodel =  14; Problem size @  5 by 1</t>
        </r>
      </text>
    </comment>
  </commentList>
</comments>
</file>

<file path=xl/sharedStrings.xml><?xml version="1.0" encoding="utf-8"?>
<sst xmlns="http://schemas.openxmlformats.org/spreadsheetml/2006/main" count="106" uniqueCount="35">
  <si>
    <t>Forecasting</t>
  </si>
  <si>
    <t>Data</t>
  </si>
  <si>
    <t>Period</t>
  </si>
  <si>
    <t>Demand</t>
  </si>
  <si>
    <t>Forecast</t>
  </si>
  <si>
    <t>Error</t>
  </si>
  <si>
    <t>Absolute</t>
  </si>
  <si>
    <t>Squared</t>
  </si>
  <si>
    <t>Abs Pct Err</t>
  </si>
  <si>
    <t>Period 1</t>
  </si>
  <si>
    <t>Period 2</t>
  </si>
  <si>
    <t>Period 3</t>
  </si>
  <si>
    <t>Period 4</t>
  </si>
  <si>
    <t>Period 5</t>
  </si>
  <si>
    <t>Total</t>
  </si>
  <si>
    <t>Average</t>
  </si>
  <si>
    <t>Bias</t>
  </si>
  <si>
    <t>MAD</t>
  </si>
  <si>
    <t>MSE</t>
  </si>
  <si>
    <t>MAPE</t>
  </si>
  <si>
    <t>SE</t>
  </si>
  <si>
    <t>Next period</t>
  </si>
  <si>
    <t>Forecasts and Error Analysis</t>
  </si>
  <si>
    <t>Num pds</t>
  </si>
  <si>
    <t>Moving averages -  3 period moving average</t>
  </si>
  <si>
    <t>Period 6</t>
  </si>
  <si>
    <t>Period 7</t>
  </si>
  <si>
    <t>Exponential smoothing</t>
  </si>
  <si>
    <t>Alpha</t>
  </si>
  <si>
    <t>Trend adjusted exponential smoothing</t>
  </si>
  <si>
    <t>Beta</t>
  </si>
  <si>
    <r>
      <t>Smoothed Forecast, F</t>
    </r>
    <r>
      <rPr>
        <vertAlign val="subscript"/>
        <sz val="10"/>
        <color indexed="63"/>
        <rFont val="Arial"/>
        <family val="2"/>
      </rPr>
      <t>t</t>
    </r>
  </si>
  <si>
    <r>
      <t>Smoothed Trend, T</t>
    </r>
    <r>
      <rPr>
        <vertAlign val="subscript"/>
        <sz val="10"/>
        <color indexed="63"/>
        <rFont val="Arial"/>
        <family val="2"/>
      </rPr>
      <t>t</t>
    </r>
  </si>
  <si>
    <r>
      <t>Forecast Including Trend, FIT</t>
    </r>
    <r>
      <rPr>
        <vertAlign val="subscript"/>
        <sz val="10"/>
        <color indexed="63"/>
        <rFont val="Arial"/>
        <family val="2"/>
      </rPr>
      <t>t</t>
    </r>
  </si>
  <si>
    <t>Moving averages -  2 period moving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</si>
</sst>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66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0" xfId="0" applyFont="1" applyBorder="1"/>
    <xf numFmtId="0" fontId="7" fillId="0" borderId="0" xfId="0" applyFont="1"/>
    <xf numFmtId="0" fontId="8" fillId="3" borderId="8" xfId="0" applyFont="1" applyFill="1" applyBorder="1"/>
    <xf numFmtId="0" fontId="8" fillId="3" borderId="1" xfId="0" applyFont="1" applyFill="1" applyBorder="1"/>
    <xf numFmtId="0" fontId="8" fillId="3" borderId="9" xfId="0" applyFont="1" applyFill="1" applyBorder="1"/>
    <xf numFmtId="0" fontId="9" fillId="3" borderId="12" xfId="0" applyFont="1" applyFill="1" applyBorder="1"/>
    <xf numFmtId="0" fontId="9" fillId="3" borderId="14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164" fontId="9" fillId="3" borderId="19" xfId="0" applyNumberFormat="1" applyFont="1" applyFill="1" applyBorder="1"/>
    <xf numFmtId="164" fontId="9" fillId="3" borderId="20" xfId="0" applyNumberFormat="1" applyFont="1" applyFill="1" applyBorder="1"/>
    <xf numFmtId="0" fontId="9" fillId="3" borderId="20" xfId="0" applyFont="1" applyFill="1" applyBorder="1"/>
    <xf numFmtId="0" fontId="9" fillId="3" borderId="21" xfId="0" applyFont="1" applyFill="1" applyBorder="1"/>
    <xf numFmtId="164" fontId="8" fillId="3" borderId="20" xfId="0" applyNumberFormat="1" applyFont="1" applyFill="1" applyBorder="1"/>
    <xf numFmtId="0" fontId="10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right"/>
    </xf>
    <xf numFmtId="0" fontId="8" fillId="3" borderId="20" xfId="0" applyFont="1" applyFill="1" applyBorder="1"/>
    <xf numFmtId="0" fontId="8" fillId="3" borderId="9" xfId="0" applyFont="1" applyFill="1" applyBorder="1" applyAlignment="1">
      <alignment horizontal="right"/>
    </xf>
    <xf numFmtId="0" fontId="8" fillId="2" borderId="1" xfId="0" applyFont="1" applyFill="1" applyBorder="1"/>
    <xf numFmtId="0" fontId="9" fillId="3" borderId="8" xfId="0" applyFont="1" applyFill="1" applyBorder="1" applyAlignment="1">
      <alignment horizontal="right"/>
    </xf>
    <xf numFmtId="0" fontId="9" fillId="3" borderId="8" xfId="0" applyFont="1" applyFill="1" applyBorder="1"/>
    <xf numFmtId="0" fontId="9" fillId="3" borderId="23" xfId="0" applyFont="1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3" borderId="11" xfId="0" applyFont="1" applyFill="1" applyBorder="1" applyAlignment="1">
      <alignment wrapText="1"/>
    </xf>
    <xf numFmtId="164" fontId="8" fillId="3" borderId="19" xfId="0" applyNumberFormat="1" applyFont="1" applyFill="1" applyBorder="1" applyAlignment="1">
      <alignment wrapText="1"/>
    </xf>
    <xf numFmtId="0" fontId="1" fillId="2" borderId="24" xfId="0" applyFont="1" applyFill="1" applyBorder="1"/>
    <xf numFmtId="0" fontId="8" fillId="3" borderId="25" xfId="0" applyFont="1" applyFill="1" applyBorder="1"/>
    <xf numFmtId="0" fontId="8" fillId="3" borderId="15" xfId="0" applyFont="1" applyFill="1" applyBorder="1"/>
    <xf numFmtId="0" fontId="8" fillId="3" borderId="26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9" fillId="3" borderId="13" xfId="0" applyFont="1" applyFill="1" applyBorder="1"/>
    <xf numFmtId="0" fontId="11" fillId="3" borderId="10" xfId="0" applyFont="1" applyFill="1" applyBorder="1" applyAlignment="1">
      <alignment wrapText="1"/>
    </xf>
    <xf numFmtId="0" fontId="11" fillId="3" borderId="2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ustomXml" Target="../customXml/item1.xml"/>
  <Relationship Id="rId11" Type="http://schemas.openxmlformats.org/officeDocument/2006/relationships/customXml" Target="../customXml/item2.xml"/>
  <Relationship Id="rId12" Type="http://schemas.openxmlformats.org/officeDocument/2006/relationships/customXml" Target="../customXml/item3.xml"/>
  <Relationship Id="rId13" Type="http://schemas.openxmlformats.org/officeDocument/2006/relationships/customXml" Target="../customXml/item4.xml"/>
  <Relationship Id="rId14" Type="http://schemas.openxmlformats.org/officeDocument/2006/relationships/customXml" Target="../customXml/item5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externalLink" Target="externalLinks/externalLink1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latin typeface="Calibri"/>
                <a:ea typeface="Calibri"/>
                <a:cs typeface="Calibri"/>
              </a:defRPr>
            </a:pPr>
            <a:r>
              <a:rPr lang="en-US"/>
              <a:t>Forecasting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period moving average'!$B$7</c:f>
              <c:strCache>
                <c:ptCount val="1"/>
                <c:pt idx="0">
                  <c:v>Demand</c:v>
                </c:pt>
              </c:strCache>
            </c:strRef>
          </c:tx>
          <c:val>
            <c:numRef>
              <c:f>'2 period moving average'!$B$8:$B$12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1"/>
          <c:tx>
            <c:strRef>
              <c:f>'2 period moving average'!$D$7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'2 period moving average'!$D$8:$D$12</c:f>
              <c:numCache>
                <c:formatCode>General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76720"/>
        <c:axId val="235176328"/>
      </c:lineChart>
      <c:catAx>
        <c:axId val="23517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5176328"/>
        <c:crosses val="autoZero"/>
        <c:auto val="1"/>
        <c:lblAlgn val="ctr"/>
        <c:lblOffset val="100"/>
        <c:noMultiLvlLbl val="0"/>
      </c:catAx>
      <c:valAx>
        <c:axId val="235176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51767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1000" b="0" i="0" u="none" strike="noStrike" baseline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latin typeface="Calibri"/>
                <a:ea typeface="Calibri"/>
                <a:cs typeface="Calibri"/>
              </a:defRPr>
            </a:pPr>
            <a:r>
              <a:rPr lang="en-US"/>
              <a:t>Forecasting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period moving average'!$B$7</c:f>
              <c:strCache>
                <c:ptCount val="1"/>
                <c:pt idx="0">
                  <c:v>Demand</c:v>
                </c:pt>
              </c:strCache>
            </c:strRef>
          </c:tx>
          <c:val>
            <c:numRef>
              <c:f>'3 period moving average'!$B$8:$B$12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1"/>
          <c:tx>
            <c:strRef>
              <c:f>'3 period moving average'!$D$7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'3 period moving average'!$D$8:$D$12</c:f>
              <c:numCache>
                <c:formatCode>General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18728"/>
        <c:axId val="232719120"/>
      </c:lineChart>
      <c:catAx>
        <c:axId val="23271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2719120"/>
        <c:crosses val="autoZero"/>
        <c:auto val="1"/>
        <c:lblAlgn val="ctr"/>
        <c:lblOffset val="100"/>
        <c:noMultiLvlLbl val="0"/>
      </c:catAx>
      <c:valAx>
        <c:axId val="232719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7187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1000" b="0" i="0" u="none" strike="noStrike" baseline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latin typeface="Calibri"/>
                <a:ea typeface="Calibri"/>
                <a:cs typeface="Calibri"/>
              </a:defRPr>
            </a:pPr>
            <a:r>
              <a:rPr lang="en-US"/>
              <a:t>Forecasting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'Exponential Smoothing'!$B$8</c:f>
              <c:strCache>
                <c:ptCount val="1"/>
              </c:strCache>
            </c:strRef>
          </c:tx>
          <c:val>
            <c:numRef>
              <c:f>'Exponential Smoothing'!$B$9:$B$12</c:f>
              <c:numCache>
                <c:formatCode>General</c:formatCode>
                <c:ptCount val="4"/>
              </c:numCache>
            </c:numRef>
          </c:val>
          <c:smooth val="0"/>
        </c:ser>
        <c:ser>
          <c:idx val="2"/>
          <c:order val="1"/>
          <c:tx>
            <c:strRef>
              <c:f>'Exponential Smoothing'!$D$8</c:f>
              <c:strCache>
                <c:ptCount val="1"/>
                <c:pt idx="0">
                  <c:v>0</c:v>
                </c:pt>
              </c:strCache>
            </c:strRef>
          </c:tx>
          <c:val>
            <c:numRef>
              <c:f>'Exponential Smoothing'!$D$9:$D$12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0296"/>
        <c:axId val="232720688"/>
      </c:lineChart>
      <c:catAx>
        <c:axId val="23272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2720688"/>
        <c:crosses val="autoZero"/>
        <c:auto val="1"/>
        <c:lblAlgn val="ctr"/>
        <c:lblOffset val="100"/>
        <c:noMultiLvlLbl val="0"/>
      </c:catAx>
      <c:valAx>
        <c:axId val="23272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7202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1000" b="0" i="0" u="none" strike="noStrike" baseline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latin typeface="Calibri"/>
                <a:ea typeface="Calibri"/>
                <a:cs typeface="Calibri"/>
              </a:defRPr>
            </a:pPr>
            <a:r>
              <a:rPr lang="en-US"/>
              <a:t>Forecasting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Adj Exp Smoothing'!$B$8</c:f>
              <c:strCache>
                <c:ptCount val="1"/>
                <c:pt idx="0">
                  <c:v>Demand</c:v>
                </c:pt>
              </c:strCache>
            </c:strRef>
          </c:tx>
          <c:val>
            <c:numRef>
              <c:f>'Trend Adj Exp Smoothing'!$B$9:$B$13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1"/>
          <c:tx>
            <c:strRef>
              <c:f>'Trend Adj Exp Smoothing'!$D$8</c:f>
              <c:strCache>
                <c:ptCount val="1"/>
                <c:pt idx="0">
                  <c:v>Smoothed Forecast, Ft</c:v>
                </c:pt>
              </c:strCache>
            </c:strRef>
          </c:tx>
          <c:val>
            <c:numRef>
              <c:f>'Trend Adj Exp Smoothing'!$D$9:$D$13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3040"/>
        <c:axId val="232723432"/>
      </c:lineChart>
      <c:catAx>
        <c:axId val="2327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2723432"/>
        <c:crosses val="autoZero"/>
        <c:auto val="1"/>
        <c:lblAlgn val="ctr"/>
        <c:lblOffset val="100"/>
        <c:noMultiLvlLbl val="0"/>
      </c:catAx>
      <c:valAx>
        <c:axId val="232723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72304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1000" b="0" i="0" u="none" strike="noStrike" baseline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6" fmlaLink="$B$4" horiz="1" max="12" min="1" page="0" val="3"/>
</file>

<file path=xl/ctrlProps/ctrlProp2.xml><?xml version="1.0" encoding="utf-8"?>
<formControlPr xmlns="http://schemas.microsoft.com/office/spreadsheetml/2009/9/main" objectType="Scroll" dx="26" fmlaLink="$B$4" horiz="1" max="12" min="1" page="0" val="3"/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3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249618</xdr:colOff>
      <xdr:row>7</xdr:row>
      <xdr:rowOff>76200</xdr:rowOff>
    </xdr:from>
    <xdr:to>
      <xdr:col>17</xdr:col>
      <xdr:colOff>402018</xdr:colOff>
      <xdr:row>29</xdr:row>
      <xdr:rowOff>7620</xdr:rowOff>
    </xdr:to>
    <xdr:graphicFrame macro="">
      <xdr:nvGraphicFramePr>
        <xdr:cNvPr id="2" name="hjw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47625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254000</xdr:colOff>
      <xdr:row>1</xdr:row>
      <xdr:rowOff>0</xdr:rowOff>
    </xdr:from>
    <xdr:to>
      <xdr:col>4</xdr:col>
      <xdr:colOff>2540</xdr:colOff>
      <xdr:row>2</xdr:row>
      <xdr:rowOff>27940</xdr:rowOff>
    </xdr:to>
    <xdr:sp macro="" textlink="">
      <xdr:nvSpPr>
        <xdr:cNvPr id="4" name="messageTextbox"/>
        <xdr:cNvSpPr txBox="1"/>
      </xdr:nvSpPr>
      <xdr:spPr>
        <a:xfrm>
          <a:off x="254000" y="238125"/>
          <a:ext cx="2358390" cy="189865"/>
        </a:xfrm>
        <a:prstGeom prst="rect">
          <a:avLst/>
        </a:prstGeom>
        <a:solidFill>
          <a:srgbClr val="FFEB9C"/>
        </a:solidFill>
        <a:ln w="1" cmpd="sng">
          <a:solidFill>
            <a:srgbClr val="000000"/>
          </a:solidFill>
          <a:prstDash val="solid"/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r>
            <a:rPr lang="en-US" sz="900" b="0" i="0" u="none" strike="noStrike" baseline="0">
              <a:solidFill>
                <a:srgbClr val="9C6500"/>
              </a:solidFill>
              <a:latin typeface="Arial" panose="020B0604020202020204" pitchFamily="34" charset="0"/>
            </a:rPr>
            <a:t>Enter the past demands in the data area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249618</xdr:colOff>
      <xdr:row>7</xdr:row>
      <xdr:rowOff>76200</xdr:rowOff>
    </xdr:from>
    <xdr:to>
      <xdr:col>17</xdr:col>
      <xdr:colOff>402018</xdr:colOff>
      <xdr:row>29</xdr:row>
      <xdr:rowOff>7620</xdr:rowOff>
    </xdr:to>
    <xdr:graphicFrame macro="">
      <xdr:nvGraphicFramePr>
        <xdr:cNvPr id="2" name="hjwGrap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47625</xdr:rowOff>
        </xdr:from>
        <xdr:to>
          <xdr:col>2</xdr:col>
          <xdr:colOff>590550</xdr:colOff>
          <xdr:row>4</xdr:row>
          <xdr:rowOff>28575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254000</xdr:colOff>
      <xdr:row>1</xdr:row>
      <xdr:rowOff>0</xdr:rowOff>
    </xdr:from>
    <xdr:to>
      <xdr:col>4</xdr:col>
      <xdr:colOff>2540</xdr:colOff>
      <xdr:row>2</xdr:row>
      <xdr:rowOff>27940</xdr:rowOff>
    </xdr:to>
    <xdr:sp macro="" textlink="">
      <xdr:nvSpPr>
        <xdr:cNvPr id="3" name="messageTextbox"/>
        <xdr:cNvSpPr txBox="1"/>
      </xdr:nvSpPr>
      <xdr:spPr>
        <a:xfrm>
          <a:off x="254000" y="228600"/>
          <a:ext cx="2286000" cy="203200"/>
        </a:xfrm>
        <a:prstGeom prst="rect">
          <a:avLst/>
        </a:prstGeom>
        <a:solidFill>
          <a:srgbClr val="FFEB9C"/>
        </a:solidFill>
        <a:ln w="1" cmpd="sng">
          <a:solidFill>
            <a:srgbClr val="000000"/>
          </a:solidFill>
          <a:prstDash val="solid"/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r>
            <a:rPr lang="en-US" sz="900" b="0" i="0" u="none" strike="noStrike" baseline="0">
              <a:solidFill>
                <a:srgbClr val="9C6500"/>
              </a:solidFill>
              <a:latin typeface="Arial" panose="020B0604020202020204" pitchFamily="34" charset="0"/>
            </a:rPr>
            <a:t>Enter the past demands in the data area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51498</xdr:colOff>
      <xdr:row>12</xdr:row>
      <xdr:rowOff>0</xdr:rowOff>
    </xdr:from>
    <xdr:to>
      <xdr:col>14</xdr:col>
      <xdr:colOff>203898</xdr:colOff>
      <xdr:row>33</xdr:row>
      <xdr:rowOff>114300</xdr:rowOff>
    </xdr:to>
    <xdr:graphicFrame macro="">
      <xdr:nvGraphicFramePr>
        <xdr:cNvPr id="2" name="hjwGrap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</xdr:row>
      <xdr:rowOff>0</xdr:rowOff>
    </xdr:from>
    <xdr:to>
      <xdr:col>7</xdr:col>
      <xdr:colOff>523240</xdr:colOff>
      <xdr:row>3</xdr:row>
      <xdr:rowOff>105156</xdr:rowOff>
    </xdr:to>
    <xdr:sp macro="" textlink="">
      <xdr:nvSpPr>
        <xdr:cNvPr id="3" name="messageTextbox"/>
        <xdr:cNvSpPr txBox="1"/>
      </xdr:nvSpPr>
      <xdr:spPr>
        <a:xfrm>
          <a:off x="63500" y="228600"/>
          <a:ext cx="4826000" cy="455676"/>
        </a:xfrm>
        <a:prstGeom prst="rect">
          <a:avLst/>
        </a:prstGeom>
        <a:solidFill>
          <a:srgbClr val="FFEB9C"/>
        </a:solidFill>
        <a:ln w="1" cmpd="sng">
          <a:solidFill>
            <a:srgbClr val="000000"/>
          </a:solidFill>
          <a:prstDash val="solid"/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r>
            <a:rPr lang="en-US" sz="900" b="0" i="0" u="none" strike="noStrike" baseline="0">
              <a:solidFill>
                <a:srgbClr val="9C6500"/>
              </a:solidFill>
              <a:latin typeface="Arial" panose="020B0604020202020204" pitchFamily="34" charset="0"/>
            </a:rPr>
            <a:t>Enter alpha (between 0 and 1), enter the past demands in the shaded column then enter a starting forecast. If the starting forecast is not in the first period then delete the error analysis for all rows above the starting forecast.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51498</xdr:colOff>
      <xdr:row>11</xdr:row>
      <xdr:rowOff>0</xdr:rowOff>
    </xdr:from>
    <xdr:to>
      <xdr:col>16</xdr:col>
      <xdr:colOff>203898</xdr:colOff>
      <xdr:row>33</xdr:row>
      <xdr:rowOff>114300</xdr:rowOff>
    </xdr:to>
    <xdr:graphicFrame macro="">
      <xdr:nvGraphicFramePr>
        <xdr:cNvPr id="2" name="hjwGrap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</xdr:row>
      <xdr:rowOff>0</xdr:rowOff>
    </xdr:from>
    <xdr:to>
      <xdr:col>8</xdr:col>
      <xdr:colOff>12700</xdr:colOff>
      <xdr:row>3</xdr:row>
      <xdr:rowOff>93980</xdr:rowOff>
    </xdr:to>
    <xdr:sp macro="" textlink="">
      <xdr:nvSpPr>
        <xdr:cNvPr id="3" name="messageTextbox"/>
        <xdr:cNvSpPr txBox="1"/>
      </xdr:nvSpPr>
      <xdr:spPr>
        <a:xfrm>
          <a:off x="63500" y="228600"/>
          <a:ext cx="4826000" cy="444500"/>
        </a:xfrm>
        <a:prstGeom prst="rect">
          <a:avLst/>
        </a:prstGeom>
        <a:solidFill>
          <a:srgbClr val="FFEB9C"/>
        </a:solidFill>
        <a:ln w="1" cmpd="sng">
          <a:solidFill>
            <a:srgbClr val="000000"/>
          </a:solidFill>
          <a:prstDash val="solid"/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r>
            <a:rPr lang="en-US" sz="900" b="0" i="0" u="none" strike="noStrike" baseline="0">
              <a:solidFill>
                <a:srgbClr val="9C6500"/>
              </a:solidFill>
              <a:latin typeface="Arial" panose="020B0604020202020204" pitchFamily="34" charset="0"/>
            </a:rPr>
            <a:t>Enter alpha and beta (between 0 and 1), enter the past demands in the shaded column then enter a starting forecast. If the starting forecast is not in the first period then delete the error analysis for all rows above the starting forecast.</a:t>
          </a:r>
        </a:p>
      </xdr:txBody>
    </xdr:sp>
    <xdr:clientData fPrintsWithSheet="0"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://teamsites.gcu.edu/Program%20Files%20(x86)/ExcelOMQMv4/excelOMQMv4.xla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e"/>
      <sheetName val="Todo"/>
      <sheetName val="Mac"/>
      <sheetName val="V3-V4 History"/>
      <sheetName val="MenuSheetv4"/>
      <sheetName val="MenuHR9"/>
      <sheetName val="MenuRSH10"/>
      <sheetName val="MenuRSH11"/>
      <sheetName val="MenuTaylor10"/>
      <sheetName val="InvSSNorm"/>
      <sheetName val="WorkMeas"/>
      <sheetName val="Simulation"/>
      <sheetName val="Raw data"/>
      <sheetName val="Frequencies"/>
      <sheetName val="Prob dist"/>
      <sheetName val="Normal"/>
      <sheetName val="Reliability"/>
      <sheetName val="Markov"/>
      <sheetName val="MarkovOLD"/>
      <sheetName val="dlgMRP"/>
      <sheetName val="Trans_agg"/>
      <sheetName val="MRPData"/>
      <sheetName val="HJW"/>
      <sheetName val="LP_max"/>
      <sheetName val="LP_min"/>
      <sheetName val="HWPert"/>
      <sheetName val="Trans_max"/>
      <sheetName val="Trans_min"/>
      <sheetName val="Assign_min"/>
      <sheetName val="Assign_max"/>
      <sheetName val="Game Theory"/>
      <sheetName val="FontSizes"/>
      <sheetName val="dlgDisplay"/>
      <sheetName val="sqc-1"/>
      <sheetName val="HWShortPath"/>
      <sheetName val="HWMaxFlow"/>
      <sheetName val="Markov chain solver"/>
      <sheetName val="SQC"/>
      <sheetName val="LimitedPop"/>
      <sheetName val="dlgCreate"/>
      <sheetName val="ProjCrashing2010"/>
      <sheetName val="ProjCrashing"/>
      <sheetName val="excelOMQMv4"/>
    </sheetNames>
    <definedNames>
      <definedName name="chang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  <Relationship Id="rId2" Type="http://schemas.openxmlformats.org/officeDocument/2006/relationships/vmlDrawing" Target="../drawings/vmlDrawing1.vml"/>
  <Relationship Id="rId3" Type="http://schemas.openxmlformats.org/officeDocument/2006/relationships/ctrlProp" Target="../ctrlProps/ctrlProp1.x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  <Relationship Id="rId2" Type="http://schemas.openxmlformats.org/officeDocument/2006/relationships/vmlDrawing" Target="../drawings/vmlDrawing2.vml"/>
  <Relationship Id="rId3" Type="http://schemas.openxmlformats.org/officeDocument/2006/relationships/ctrlProp" Target="../ctrlProps/ctrlProp2.xml"/>
  <Relationship Id="rId4" Type="http://schemas.openxmlformats.org/officeDocument/2006/relationships/comments" Target="../comments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  <Relationship Id="rId2" Type="http://schemas.openxmlformats.org/officeDocument/2006/relationships/vmlDrawing" Target="../drawings/vmlDrawing3.vml"/>
  <Relationship Id="rId3" Type="http://schemas.openxmlformats.org/officeDocument/2006/relationships/comments" Target="../comments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4.xml"/>
  <Relationship Id="rId2" Type="http://schemas.openxmlformats.org/officeDocument/2006/relationships/vmlDrawing" Target="../drawings/vmlDrawing4.vml"/>
  <Relationship Id="rId3" Type="http://schemas.openxmlformats.org/officeDocument/2006/relationships/comments" Target="../comments4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21" sqref="F21"/>
    </sheetView>
  </sheetViews>
  <sheetFormatPr defaultColWidth="8.85546875" defaultRowHeight="12.75" x14ac:dyDescent="0.2"/>
  <cols>
    <col min="1" max="2" width="10.7109375" style="1" customWidth="1"/>
    <col min="3" max="7" width="8.85546875" style="1"/>
    <col min="8" max="8" width="9.42578125" style="1" bestFit="1" customWidth="1"/>
    <col min="9" max="16384" width="8.85546875" style="1"/>
  </cols>
  <sheetData>
    <row r="1" spans="1:8" ht="18.75" x14ac:dyDescent="0.3">
      <c r="A1" s="3" t="s">
        <v>0</v>
      </c>
      <c r="B1" s="4"/>
      <c r="C1" s="4" t="s">
        <v>34</v>
      </c>
      <c r="D1" s="4"/>
      <c r="E1" s="4"/>
      <c r="F1" s="4"/>
      <c r="G1" s="4"/>
      <c r="H1" s="4"/>
    </row>
    <row r="2" spans="1:8" x14ac:dyDescent="0.2">
      <c r="A2" s="2"/>
      <c r="B2" s="2"/>
    </row>
    <row r="4" spans="1:8" x14ac:dyDescent="0.2">
      <c r="A4" s="1" t="s">
        <v>23</v>
      </c>
      <c r="B4" s="1">
        <v>3</v>
      </c>
    </row>
    <row r="6" spans="1:8" ht="13.5" thickBot="1" x14ac:dyDescent="0.25">
      <c r="A6" s="5" t="s">
        <v>1</v>
      </c>
      <c r="D6" s="21" t="s">
        <v>22</v>
      </c>
    </row>
    <row r="7" spans="1:8" x14ac:dyDescent="0.2">
      <c r="A7" s="8" t="s">
        <v>2</v>
      </c>
      <c r="B7" s="9" t="s">
        <v>3</v>
      </c>
      <c r="D7" s="24" t="s">
        <v>4</v>
      </c>
      <c r="E7" s="25" t="s">
        <v>5</v>
      </c>
      <c r="F7" s="25" t="s">
        <v>6</v>
      </c>
      <c r="G7" s="25" t="s">
        <v>7</v>
      </c>
      <c r="H7" s="28" t="s">
        <v>8</v>
      </c>
    </row>
    <row r="8" spans="1:8" x14ac:dyDescent="0.2">
      <c r="A8" s="10" t="s">
        <v>9</v>
      </c>
      <c r="B8" s="11"/>
      <c r="D8" s="18"/>
      <c r="E8" s="17"/>
      <c r="F8" s="17"/>
      <c r="G8" s="17"/>
      <c r="H8" s="32"/>
    </row>
    <row r="9" spans="1:8" x14ac:dyDescent="0.2">
      <c r="A9" s="10" t="s">
        <v>10</v>
      </c>
      <c r="B9" s="11"/>
      <c r="D9" s="18"/>
      <c r="E9" s="17"/>
      <c r="F9" s="17"/>
      <c r="G9" s="17"/>
      <c r="H9" s="32"/>
    </row>
    <row r="10" spans="1:8" x14ac:dyDescent="0.2">
      <c r="A10" s="10" t="s">
        <v>11</v>
      </c>
      <c r="B10" s="11"/>
      <c r="D10" s="18" t="e">
        <f>AVERAGE(B8:B9)</f>
        <v>#DIV/0!</v>
      </c>
      <c r="E10" s="17" t="e">
        <f>B10-D10</f>
        <v>#DIV/0!</v>
      </c>
      <c r="F10" s="17" t="e">
        <f>ABS(E10)</f>
        <v>#DIV/0!</v>
      </c>
      <c r="G10" s="17" t="e">
        <f>E10^2</f>
        <v>#DIV/0!</v>
      </c>
      <c r="H10" s="32" t="e">
        <f>F10/B10</f>
        <v>#DIV/0!</v>
      </c>
    </row>
    <row r="11" spans="1:8" x14ac:dyDescent="0.2">
      <c r="A11" s="10" t="s">
        <v>12</v>
      </c>
      <c r="B11" s="11"/>
      <c r="D11" s="18" t="e">
        <f t="shared" ref="D11:D12" si="0">AVERAGE(B9:B10)</f>
        <v>#DIV/0!</v>
      </c>
      <c r="E11" s="17" t="e">
        <f>B11-D11</f>
        <v>#DIV/0!</v>
      </c>
      <c r="F11" s="17" t="e">
        <f>ABS(E11)</f>
        <v>#DIV/0!</v>
      </c>
      <c r="G11" s="17" t="e">
        <f>E11^2</f>
        <v>#DIV/0!</v>
      </c>
      <c r="H11" s="32" t="e">
        <f>F11/B11</f>
        <v>#DIV/0!</v>
      </c>
    </row>
    <row r="12" spans="1:8" ht="13.5" thickBot="1" x14ac:dyDescent="0.25">
      <c r="A12" s="12" t="s">
        <v>13</v>
      </c>
      <c r="B12" s="13"/>
      <c r="D12" s="18" t="e">
        <f t="shared" si="0"/>
        <v>#DIV/0!</v>
      </c>
      <c r="E12" s="17" t="e">
        <f>B12-D12</f>
        <v>#DIV/0!</v>
      </c>
      <c r="F12" s="17" t="e">
        <f>ABS(E12)</f>
        <v>#DIV/0!</v>
      </c>
      <c r="G12" s="17" t="e">
        <f>E12^2</f>
        <v>#DIV/0!</v>
      </c>
      <c r="H12" s="32" t="e">
        <f>F12/B12</f>
        <v>#DIV/0!</v>
      </c>
    </row>
    <row r="13" spans="1:8" x14ac:dyDescent="0.2">
      <c r="D13" s="18" t="s">
        <v>14</v>
      </c>
      <c r="E13" s="17" t="e">
        <f>SUM(E10:E12)</f>
        <v>#DIV/0!</v>
      </c>
      <c r="F13" s="17" t="e">
        <f>SUM(F10:F12)</f>
        <v>#DIV/0!</v>
      </c>
      <c r="G13" s="17" t="e">
        <f>SUM(G10:G12)</f>
        <v>#DIV/0!</v>
      </c>
      <c r="H13" s="32" t="e">
        <f>SUM(H10:H12)</f>
        <v>#DIV/0!</v>
      </c>
    </row>
    <row r="14" spans="1:8" x14ac:dyDescent="0.2">
      <c r="D14" s="23" t="s">
        <v>15</v>
      </c>
      <c r="E14" s="22" t="e">
        <f>AVERAGE(E10:E12)</f>
        <v>#DIV/0!</v>
      </c>
      <c r="F14" s="22" t="e">
        <f>AVERAGE(F10:F12)</f>
        <v>#DIV/0!</v>
      </c>
      <c r="G14" s="22" t="e">
        <f>AVERAGE(G10:G12)</f>
        <v>#DIV/0!</v>
      </c>
      <c r="H14" s="29" t="e">
        <f>AVERAGE(H10:H12)</f>
        <v>#DIV/0!</v>
      </c>
    </row>
    <row r="15" spans="1:8" x14ac:dyDescent="0.2">
      <c r="D15" s="23"/>
      <c r="E15" s="22" t="s">
        <v>16</v>
      </c>
      <c r="F15" s="22" t="s">
        <v>17</v>
      </c>
      <c r="G15" s="22" t="s">
        <v>18</v>
      </c>
      <c r="H15" s="30" t="s">
        <v>19</v>
      </c>
    </row>
    <row r="16" spans="1:8" ht="13.5" thickBot="1" x14ac:dyDescent="0.25">
      <c r="D16" s="26"/>
      <c r="E16" s="27"/>
      <c r="F16" s="27"/>
      <c r="G16" s="27"/>
      <c r="H16" s="31"/>
    </row>
    <row r="17" spans="1:7" x14ac:dyDescent="0.2">
      <c r="A17" s="22" t="s">
        <v>25</v>
      </c>
      <c r="B17" s="22"/>
      <c r="G17" s="15"/>
    </row>
    <row r="18" spans="1:7" x14ac:dyDescent="0.2">
      <c r="A18" s="22" t="s">
        <v>26</v>
      </c>
      <c r="B18" s="2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croll Bar 1">
              <controlPr defaultSize="0" autoPict="0" macro="[1]!changeN">
                <anchor moveWithCells="1">
                  <from>
                    <xdr:col>2</xdr:col>
                    <xdr:colOff>0</xdr:colOff>
                    <xdr:row>3</xdr:row>
                    <xdr:rowOff>47625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activeCell="B23" sqref="B23"/>
    </sheetView>
  </sheetViews>
  <sheetFormatPr defaultColWidth="8.85546875" defaultRowHeight="12.75" x14ac:dyDescent="0.2"/>
  <cols>
    <col min="1" max="2" width="10.7109375" style="1" customWidth="1"/>
    <col min="3" max="7" width="8.85546875" style="1"/>
    <col min="8" max="8" width="9.42578125" style="1" bestFit="1" customWidth="1"/>
    <col min="9" max="16384" width="8.85546875" style="1"/>
  </cols>
  <sheetData>
    <row r="1" spans="1:8" ht="18.75" x14ac:dyDescent="0.3">
      <c r="A1" s="3" t="s">
        <v>0</v>
      </c>
      <c r="B1" s="4"/>
      <c r="C1" s="4" t="s">
        <v>24</v>
      </c>
      <c r="D1" s="4"/>
      <c r="E1" s="4"/>
      <c r="F1" s="4"/>
      <c r="G1" s="4"/>
      <c r="H1" s="4"/>
    </row>
    <row r="2" spans="1:8" x14ac:dyDescent="0.2">
      <c r="A2" s="2"/>
      <c r="B2" s="2"/>
    </row>
    <row r="4" spans="1:8" x14ac:dyDescent="0.2">
      <c r="A4" s="1" t="s">
        <v>23</v>
      </c>
      <c r="B4" s="1">
        <v>3</v>
      </c>
    </row>
    <row r="6" spans="1:8" ht="13.5" thickBot="1" x14ac:dyDescent="0.25">
      <c r="A6" s="5" t="s">
        <v>1</v>
      </c>
      <c r="D6" s="21" t="s">
        <v>22</v>
      </c>
    </row>
    <row r="7" spans="1:8" x14ac:dyDescent="0.2">
      <c r="A7" s="8" t="s">
        <v>2</v>
      </c>
      <c r="B7" s="9" t="s">
        <v>3</v>
      </c>
      <c r="D7" s="24" t="s">
        <v>4</v>
      </c>
      <c r="E7" s="25" t="s">
        <v>5</v>
      </c>
      <c r="F7" s="25" t="s">
        <v>6</v>
      </c>
      <c r="G7" s="25" t="s">
        <v>7</v>
      </c>
      <c r="H7" s="28" t="s">
        <v>8</v>
      </c>
    </row>
    <row r="8" spans="1:8" x14ac:dyDescent="0.2">
      <c r="A8" s="10" t="s">
        <v>9</v>
      </c>
      <c r="B8" s="11"/>
      <c r="D8" s="18"/>
      <c r="E8" s="17"/>
      <c r="F8" s="17"/>
      <c r="G8" s="17"/>
      <c r="H8" s="32"/>
    </row>
    <row r="9" spans="1:8" x14ac:dyDescent="0.2">
      <c r="A9" s="10" t="s">
        <v>10</v>
      </c>
      <c r="B9" s="11"/>
      <c r="D9" s="18"/>
      <c r="E9" s="17"/>
      <c r="F9" s="17"/>
      <c r="G9" s="17"/>
      <c r="H9" s="32"/>
    </row>
    <row r="10" spans="1:8" x14ac:dyDescent="0.2">
      <c r="A10" s="10" t="s">
        <v>11</v>
      </c>
      <c r="B10" s="11"/>
      <c r="D10" s="18"/>
      <c r="E10" s="17"/>
      <c r="F10" s="17"/>
      <c r="G10" s="17"/>
      <c r="H10" s="32"/>
    </row>
    <row r="11" spans="1:8" x14ac:dyDescent="0.2">
      <c r="A11" s="10" t="s">
        <v>12</v>
      </c>
      <c r="B11" s="11"/>
      <c r="D11" s="18" t="e">
        <f>AVERAGE(B8:B10)</f>
        <v>#DIV/0!</v>
      </c>
      <c r="E11" s="17" t="e">
        <f>B11-D11</f>
        <v>#DIV/0!</v>
      </c>
      <c r="F11" s="17" t="e">
        <f>ABS(E11)</f>
        <v>#DIV/0!</v>
      </c>
      <c r="G11" s="17" t="e">
        <f>E11^2</f>
        <v>#DIV/0!</v>
      </c>
      <c r="H11" s="32" t="e">
        <f>F11/B11</f>
        <v>#DIV/0!</v>
      </c>
    </row>
    <row r="12" spans="1:8" ht="13.5" thickBot="1" x14ac:dyDescent="0.25">
      <c r="A12" s="12" t="s">
        <v>13</v>
      </c>
      <c r="B12" s="13"/>
      <c r="D12" s="18" t="e">
        <f>AVERAGE(B9:B11)</f>
        <v>#DIV/0!</v>
      </c>
      <c r="E12" s="17" t="e">
        <f>B12-D12</f>
        <v>#DIV/0!</v>
      </c>
      <c r="F12" s="17" t="e">
        <f>ABS(E12)</f>
        <v>#DIV/0!</v>
      </c>
      <c r="G12" s="17" t="e">
        <f>E12^2</f>
        <v>#DIV/0!</v>
      </c>
      <c r="H12" s="32" t="e">
        <f>F12/B12</f>
        <v>#DIV/0!</v>
      </c>
    </row>
    <row r="13" spans="1:8" x14ac:dyDescent="0.2">
      <c r="D13" s="18" t="s">
        <v>14</v>
      </c>
      <c r="E13" s="17" t="e">
        <f>SUM(E11:E12)</f>
        <v>#DIV/0!</v>
      </c>
      <c r="F13" s="17" t="e">
        <f>SUM(F11:F12)</f>
        <v>#DIV/0!</v>
      </c>
      <c r="G13" s="17" t="e">
        <f>SUM(G11:G12)</f>
        <v>#DIV/0!</v>
      </c>
      <c r="H13" s="32" t="e">
        <f>SUM(H11:H12)</f>
        <v>#DIV/0!</v>
      </c>
    </row>
    <row r="14" spans="1:8" x14ac:dyDescent="0.2">
      <c r="D14" s="23" t="s">
        <v>15</v>
      </c>
      <c r="E14" s="22" t="e">
        <f>AVERAGE(E11:E12)</f>
        <v>#DIV/0!</v>
      </c>
      <c r="F14" s="22" t="e">
        <f>AVERAGE(F11:F12)</f>
        <v>#DIV/0!</v>
      </c>
      <c r="G14" s="22" t="e">
        <f>AVERAGE(G11:G12)</f>
        <v>#DIV/0!</v>
      </c>
      <c r="H14" s="29" t="e">
        <f>AVERAGE(H11:H12)</f>
        <v>#DIV/0!</v>
      </c>
    </row>
    <row r="15" spans="1:8" x14ac:dyDescent="0.2">
      <c r="D15" s="23"/>
      <c r="E15" s="22" t="s">
        <v>16</v>
      </c>
      <c r="F15" s="22" t="s">
        <v>17</v>
      </c>
      <c r="G15" s="22" t="s">
        <v>18</v>
      </c>
      <c r="H15" s="30" t="s">
        <v>19</v>
      </c>
    </row>
    <row r="16" spans="1:8" ht="13.5" thickBot="1" x14ac:dyDescent="0.25">
      <c r="D16" s="26"/>
      <c r="E16" s="27"/>
      <c r="F16" s="27"/>
      <c r="G16" s="27"/>
      <c r="H16" s="31"/>
    </row>
    <row r="17" spans="1:7" x14ac:dyDescent="0.2">
      <c r="A17" s="22" t="s">
        <v>25</v>
      </c>
      <c r="B17" s="22"/>
      <c r="G17" s="15"/>
    </row>
    <row r="18" spans="1:7" x14ac:dyDescent="0.2">
      <c r="A18" s="22" t="s">
        <v>26</v>
      </c>
      <c r="B18" s="2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Scroll Bar 2">
              <controlPr defaultSize="0" autoPict="0" macro="[1]!changeN">
                <anchor moveWithCells="1">
                  <from>
                    <xdr:col>2</xdr:col>
                    <xdr:colOff>0</xdr:colOff>
                    <xdr:row>3</xdr:row>
                    <xdr:rowOff>47625</xdr:rowOff>
                  </from>
                  <to>
                    <xdr:col>2</xdr:col>
                    <xdr:colOff>590550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activeCell="A17" sqref="A17:B18"/>
    </sheetView>
  </sheetViews>
  <sheetFormatPr defaultColWidth="8.85546875" defaultRowHeight="12.75" x14ac:dyDescent="0.2"/>
  <cols>
    <col min="1" max="2" width="10.7109375" style="1" customWidth="1"/>
    <col min="3" max="7" width="8.85546875" style="1"/>
    <col min="8" max="8" width="9.42578125" style="1" bestFit="1" customWidth="1"/>
    <col min="9" max="16384" width="8.85546875" style="1"/>
  </cols>
  <sheetData>
    <row r="1" spans="1:8" ht="18.75" x14ac:dyDescent="0.3">
      <c r="A1" s="3" t="s">
        <v>0</v>
      </c>
      <c r="B1" s="4"/>
      <c r="C1" s="4" t="s">
        <v>27</v>
      </c>
      <c r="D1" s="4"/>
      <c r="E1" s="4"/>
      <c r="F1" s="4"/>
      <c r="G1" s="4"/>
      <c r="H1" s="4"/>
    </row>
    <row r="2" spans="1:8" x14ac:dyDescent="0.2">
      <c r="A2" s="2"/>
      <c r="B2" s="2"/>
    </row>
    <row r="5" spans="1:8" x14ac:dyDescent="0.2">
      <c r="A5" s="1" t="s">
        <v>28</v>
      </c>
      <c r="B5" s="7"/>
      <c r="C5" s="33" t="str">
        <f>IF(OR(B5&lt;0,B5&gt;1),"Alpha should be between 0 and 1","")</f>
        <v/>
      </c>
      <c r="H5" s="6"/>
    </row>
    <row r="6" spans="1:8" ht="13.5" thickBot="1" x14ac:dyDescent="0.25">
      <c r="A6" s="5" t="s">
        <v>1</v>
      </c>
      <c r="D6" s="21" t="s">
        <v>22</v>
      </c>
      <c r="H6" s="6"/>
    </row>
    <row r="7" spans="1:8" x14ac:dyDescent="0.2">
      <c r="A7" s="8" t="s">
        <v>2</v>
      </c>
      <c r="B7" s="9" t="s">
        <v>3</v>
      </c>
      <c r="D7" s="24" t="s">
        <v>4</v>
      </c>
      <c r="E7" s="25" t="s">
        <v>5</v>
      </c>
      <c r="F7" s="25" t="s">
        <v>6</v>
      </c>
      <c r="G7" s="25" t="s">
        <v>7</v>
      </c>
      <c r="H7" s="28" t="s">
        <v>8</v>
      </c>
    </row>
    <row r="8" spans="1:8" x14ac:dyDescent="0.2">
      <c r="A8" s="10" t="s">
        <v>9</v>
      </c>
      <c r="B8" s="11"/>
      <c r="D8" s="39">
        <f>$B$8</f>
        <v>0</v>
      </c>
      <c r="E8" s="17">
        <f>B8-D8</f>
        <v>0</v>
      </c>
      <c r="F8" s="17">
        <f>ABS(E8)</f>
        <v>0</v>
      </c>
      <c r="G8" s="17">
        <f>E8^2</f>
        <v>0</v>
      </c>
      <c r="H8" s="32" t="e">
        <f>F8/B8</f>
        <v>#DIV/0!</v>
      </c>
    </row>
    <row r="9" spans="1:8" x14ac:dyDescent="0.2">
      <c r="A9" s="10" t="s">
        <v>10</v>
      </c>
      <c r="B9" s="11"/>
      <c r="D9" s="18">
        <f>+D8+$B$5*(B8-D8)</f>
        <v>0</v>
      </c>
      <c r="E9" s="17">
        <f>B9-D9</f>
        <v>0</v>
      </c>
      <c r="F9" s="17">
        <f>ABS(E9)</f>
        <v>0</v>
      </c>
      <c r="G9" s="17">
        <f>E9^2</f>
        <v>0</v>
      </c>
      <c r="H9" s="32" t="e">
        <f>F9/B9</f>
        <v>#DIV/0!</v>
      </c>
    </row>
    <row r="10" spans="1:8" x14ac:dyDescent="0.2">
      <c r="A10" s="10" t="s">
        <v>11</v>
      </c>
      <c r="B10" s="11"/>
      <c r="D10" s="18">
        <f>+D9+$B$5*(B9-D9)</f>
        <v>0</v>
      </c>
      <c r="E10" s="17">
        <f>B10-D10</f>
        <v>0</v>
      </c>
      <c r="F10" s="17">
        <f>ABS(E10)</f>
        <v>0</v>
      </c>
      <c r="G10" s="17">
        <f>E10^2</f>
        <v>0</v>
      </c>
      <c r="H10" s="32" t="e">
        <f>F10/B10</f>
        <v>#DIV/0!</v>
      </c>
    </row>
    <row r="11" spans="1:8" x14ac:dyDescent="0.2">
      <c r="A11" s="10" t="s">
        <v>12</v>
      </c>
      <c r="B11" s="11"/>
      <c r="D11" s="18">
        <f>+D10+$B$5*(B10-D10)</f>
        <v>0</v>
      </c>
      <c r="E11" s="17">
        <f>B11-D11</f>
        <v>0</v>
      </c>
      <c r="F11" s="17">
        <f>ABS(E11)</f>
        <v>0</v>
      </c>
      <c r="G11" s="17">
        <f>E11^2</f>
        <v>0</v>
      </c>
      <c r="H11" s="32" t="e">
        <f>F11/B11</f>
        <v>#DIV/0!</v>
      </c>
    </row>
    <row r="12" spans="1:8" ht="13.5" thickBot="1" x14ac:dyDescent="0.25">
      <c r="A12" s="12" t="s">
        <v>13</v>
      </c>
      <c r="B12" s="13"/>
      <c r="D12" s="18">
        <f>+D11+$B$5*(B11-D11)</f>
        <v>0</v>
      </c>
      <c r="E12" s="17">
        <f>B12-D12</f>
        <v>0</v>
      </c>
      <c r="F12" s="17">
        <f>ABS(E12)</f>
        <v>0</v>
      </c>
      <c r="G12" s="17">
        <f>E12^2</f>
        <v>0</v>
      </c>
      <c r="H12" s="37" t="e">
        <f>F12/B12</f>
        <v>#DIV/0!</v>
      </c>
    </row>
    <row r="13" spans="1:8" x14ac:dyDescent="0.2">
      <c r="D13" s="38" t="s">
        <v>14</v>
      </c>
      <c r="E13" s="17">
        <f>SUM(E8:E12)</f>
        <v>0</v>
      </c>
      <c r="F13" s="17">
        <f>SUM(F8:F12)</f>
        <v>0</v>
      </c>
      <c r="G13" s="17">
        <f>SUM(G8:G12)</f>
        <v>0</v>
      </c>
      <c r="H13" s="32" t="e">
        <f>SUM(H8:H12)</f>
        <v>#DIV/0!</v>
      </c>
    </row>
    <row r="14" spans="1:8" x14ac:dyDescent="0.2">
      <c r="D14" s="35" t="s">
        <v>15</v>
      </c>
      <c r="E14" s="22">
        <f>AVERAGE(E8:E12)</f>
        <v>0</v>
      </c>
      <c r="F14" s="22">
        <f>AVERAGE(F8:F12)</f>
        <v>0</v>
      </c>
      <c r="G14" s="22">
        <f>AVERAGE(G8:G12)</f>
        <v>0</v>
      </c>
      <c r="H14" s="29" t="e">
        <f>AVERAGE(H8:H12)</f>
        <v>#DIV/0!</v>
      </c>
    </row>
    <row r="15" spans="1:8" x14ac:dyDescent="0.2">
      <c r="D15" s="23"/>
      <c r="E15" s="34" t="s">
        <v>16</v>
      </c>
      <c r="F15" s="34" t="s">
        <v>17</v>
      </c>
      <c r="G15" s="34" t="s">
        <v>18</v>
      </c>
      <c r="H15" s="30" t="s">
        <v>19</v>
      </c>
    </row>
    <row r="16" spans="1:8" ht="13.5" thickBot="1" x14ac:dyDescent="0.25">
      <c r="D16" s="26"/>
      <c r="E16" s="27"/>
      <c r="F16" s="36" t="s">
        <v>20</v>
      </c>
      <c r="G16" s="27">
        <f>SQRT(G13/(COUNT(G8:G12)-2))</f>
        <v>0</v>
      </c>
      <c r="H16" s="31"/>
    </row>
    <row r="17" spans="1:7" x14ac:dyDescent="0.2">
      <c r="A17" s="22" t="s">
        <v>25</v>
      </c>
      <c r="B17" s="22"/>
      <c r="G17" s="1" t="str">
        <f>IF(COUNT(G8:G12)-2&lt;1,"Not enough data to compute the standard error","")</f>
        <v/>
      </c>
    </row>
    <row r="18" spans="1:7" x14ac:dyDescent="0.2">
      <c r="A18" s="22" t="s">
        <v>26</v>
      </c>
      <c r="B18" s="22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workbookViewId="0">
      <selection activeCell="B24" sqref="B24"/>
    </sheetView>
  </sheetViews>
  <sheetFormatPr defaultColWidth="8.85546875" defaultRowHeight="12.75" x14ac:dyDescent="0.2"/>
  <cols>
    <col min="1" max="1" width="8.85546875" style="1" customWidth="1"/>
    <col min="2" max="7" width="8.85546875" style="1"/>
    <col min="8" max="8" width="7.85546875" style="1" bestFit="1" customWidth="1"/>
    <col min="9" max="16384" width="8.85546875" style="1"/>
  </cols>
  <sheetData>
    <row r="1" spans="1:10" ht="18.75" x14ac:dyDescent="0.3">
      <c r="A1" s="3" t="s">
        <v>0</v>
      </c>
      <c r="B1" s="4"/>
      <c r="C1" s="4" t="s">
        <v>29</v>
      </c>
      <c r="D1" s="4"/>
      <c r="E1" s="4"/>
      <c r="F1" s="4"/>
      <c r="G1" s="4"/>
      <c r="H1" s="4"/>
      <c r="I1" s="4"/>
      <c r="J1" s="4"/>
    </row>
    <row r="2" spans="1:10" x14ac:dyDescent="0.2">
      <c r="A2" s="2"/>
      <c r="B2" s="2"/>
    </row>
    <row r="5" spans="1:10" x14ac:dyDescent="0.2">
      <c r="A5" s="1" t="s">
        <v>28</v>
      </c>
      <c r="B5" s="7"/>
      <c r="C5" s="33" t="str">
        <f>IF(OR(B5&lt;0,B5&gt;1),"Alpha should be between 0 and 1","")</f>
        <v/>
      </c>
    </row>
    <row r="6" spans="1:10" x14ac:dyDescent="0.2">
      <c r="A6" s="1" t="s">
        <v>30</v>
      </c>
      <c r="B6" s="7"/>
      <c r="C6" s="33" t="str">
        <f>IF(OR(B6&lt;0,B6&gt;1),"Beta should be between 0 and 1","")</f>
        <v/>
      </c>
      <c r="J6" s="6"/>
    </row>
    <row r="7" spans="1:10" ht="13.5" thickBot="1" x14ac:dyDescent="0.25">
      <c r="A7" s="5" t="s">
        <v>1</v>
      </c>
      <c r="D7" s="21" t="s">
        <v>22</v>
      </c>
      <c r="E7" s="21"/>
      <c r="F7" s="21"/>
      <c r="J7" s="6"/>
    </row>
    <row r="8" spans="1:10" s="45" customFormat="1" ht="54" x14ac:dyDescent="0.3">
      <c r="A8" s="43" t="s">
        <v>2</v>
      </c>
      <c r="B8" s="44" t="s">
        <v>3</v>
      </c>
      <c r="D8" s="54" t="s">
        <v>31</v>
      </c>
      <c r="E8" s="55" t="s">
        <v>32</v>
      </c>
      <c r="F8" s="55" t="s">
        <v>33</v>
      </c>
      <c r="G8" s="46" t="s">
        <v>5</v>
      </c>
      <c r="H8" s="46" t="s">
        <v>6</v>
      </c>
      <c r="I8" s="46" t="s">
        <v>7</v>
      </c>
      <c r="J8" s="47" t="s">
        <v>8</v>
      </c>
    </row>
    <row r="9" spans="1:10" x14ac:dyDescent="0.2">
      <c r="A9" s="10" t="s">
        <v>9</v>
      </c>
      <c r="B9" s="11"/>
      <c r="D9" s="39">
        <f>$B$9</f>
        <v>0</v>
      </c>
      <c r="E9" s="39"/>
      <c r="F9" s="16">
        <f>D9+E9</f>
        <v>0</v>
      </c>
      <c r="G9" s="17">
        <f>B9-F9</f>
        <v>0</v>
      </c>
      <c r="H9" s="17">
        <f>ABS(G9)</f>
        <v>0</v>
      </c>
      <c r="I9" s="17">
        <f>G9^2</f>
        <v>0</v>
      </c>
      <c r="J9" s="32" t="e">
        <f>H9/B9</f>
        <v>#DIV/0!</v>
      </c>
    </row>
    <row r="10" spans="1:10" x14ac:dyDescent="0.2">
      <c r="A10" s="10" t="s">
        <v>10</v>
      </c>
      <c r="B10" s="11"/>
      <c r="D10" s="18">
        <f>$B$5*B9+(1-$B$5)*F9</f>
        <v>0</v>
      </c>
      <c r="E10" s="16">
        <f>$B$6*(D10-D9)+(1-$B$6)*E9</f>
        <v>0</v>
      </c>
      <c r="F10" s="16">
        <f>D10+E10</f>
        <v>0</v>
      </c>
      <c r="G10" s="17">
        <f>B10-F10</f>
        <v>0</v>
      </c>
      <c r="H10" s="17">
        <f>ABS(G10)</f>
        <v>0</v>
      </c>
      <c r="I10" s="17">
        <f>G10^2</f>
        <v>0</v>
      </c>
      <c r="J10" s="32" t="e">
        <f>H10/B10</f>
        <v>#DIV/0!</v>
      </c>
    </row>
    <row r="11" spans="1:10" x14ac:dyDescent="0.2">
      <c r="A11" s="10" t="s">
        <v>11</v>
      </c>
      <c r="B11" s="11"/>
      <c r="D11" s="18">
        <f t="shared" ref="D11:D14" si="0">$B$5*B10+(1-$B$5)*F10</f>
        <v>0</v>
      </c>
      <c r="E11" s="16">
        <f t="shared" ref="E11:E14" si="1">$B$6*(D11-D10)+(1-$B$6)*E10</f>
        <v>0</v>
      </c>
      <c r="F11" s="16">
        <f t="shared" ref="F11:F14" si="2">D11+E11</f>
        <v>0</v>
      </c>
      <c r="G11" s="17">
        <f>B11-F11</f>
        <v>0</v>
      </c>
      <c r="H11" s="17">
        <f>ABS(G11)</f>
        <v>0</v>
      </c>
      <c r="I11" s="17">
        <f>G11^2</f>
        <v>0</v>
      </c>
      <c r="J11" s="32" t="e">
        <f>H11/B11</f>
        <v>#DIV/0!</v>
      </c>
    </row>
    <row r="12" spans="1:10" x14ac:dyDescent="0.2">
      <c r="A12" s="10" t="s">
        <v>12</v>
      </c>
      <c r="B12" s="11"/>
      <c r="D12" s="18">
        <f t="shared" si="0"/>
        <v>0</v>
      </c>
      <c r="E12" s="16">
        <f t="shared" si="1"/>
        <v>0</v>
      </c>
      <c r="F12" s="16">
        <f t="shared" si="2"/>
        <v>0</v>
      </c>
      <c r="G12" s="17">
        <f>B12-F12</f>
        <v>0</v>
      </c>
      <c r="H12" s="17">
        <f>ABS(G12)</f>
        <v>0</v>
      </c>
      <c r="I12" s="17">
        <f>G12^2</f>
        <v>0</v>
      </c>
      <c r="J12" s="32" t="e">
        <f>H12/B12</f>
        <v>#DIV/0!</v>
      </c>
    </row>
    <row r="13" spans="1:10" ht="13.5" thickBot="1" x14ac:dyDescent="0.25">
      <c r="A13" s="12" t="s">
        <v>13</v>
      </c>
      <c r="B13" s="48"/>
      <c r="D13" s="49">
        <f t="shared" si="0"/>
        <v>0</v>
      </c>
      <c r="E13" s="50">
        <f t="shared" si="1"/>
        <v>0</v>
      </c>
      <c r="F13" s="50">
        <f t="shared" si="2"/>
        <v>0</v>
      </c>
      <c r="G13" s="17">
        <f>B13-F13</f>
        <v>0</v>
      </c>
      <c r="H13" s="17">
        <f>ABS(G13)</f>
        <v>0</v>
      </c>
      <c r="I13" s="17">
        <f>G13^2</f>
        <v>0</v>
      </c>
      <c r="J13" s="37" t="e">
        <f>H13/B13</f>
        <v>#DIV/0!</v>
      </c>
    </row>
    <row r="14" spans="1:10" ht="13.5" thickBot="1" x14ac:dyDescent="0.25">
      <c r="A14" s="14"/>
      <c r="B14" s="19" t="s">
        <v>21</v>
      </c>
      <c r="C14" s="53"/>
      <c r="D14" s="53">
        <f t="shared" si="0"/>
        <v>0</v>
      </c>
      <c r="E14" s="53">
        <f t="shared" si="1"/>
        <v>0</v>
      </c>
      <c r="F14" s="20">
        <f t="shared" si="2"/>
        <v>0</v>
      </c>
      <c r="G14" s="16"/>
      <c r="H14" s="17"/>
      <c r="I14" s="17"/>
      <c r="J14" s="37"/>
    </row>
    <row r="15" spans="1:10" x14ac:dyDescent="0.2">
      <c r="D15" s="51" t="s">
        <v>14</v>
      </c>
      <c r="E15" s="52"/>
      <c r="F15" s="52"/>
      <c r="G15" s="17">
        <f>SUM(G9:G13)</f>
        <v>0</v>
      </c>
      <c r="H15" s="17">
        <f>SUM(H9:H13)</f>
        <v>0</v>
      </c>
      <c r="I15" s="17">
        <f>SUM(I9:I13)</f>
        <v>0</v>
      </c>
      <c r="J15" s="32" t="e">
        <f>SUM(J9:J13)</f>
        <v>#DIV/0!</v>
      </c>
    </row>
    <row r="16" spans="1:10" x14ac:dyDescent="0.2">
      <c r="D16" s="35" t="s">
        <v>15</v>
      </c>
      <c r="E16" s="40"/>
      <c r="F16" s="40"/>
      <c r="G16" s="22">
        <f>AVERAGE(G9:G13)</f>
        <v>0</v>
      </c>
      <c r="H16" s="22">
        <f>AVERAGE(H9:H13)</f>
        <v>0</v>
      </c>
      <c r="I16" s="22">
        <f>AVERAGE(I9:I13)</f>
        <v>0</v>
      </c>
      <c r="J16" s="29" t="e">
        <f>AVERAGE(J9:J13)</f>
        <v>#DIV/0!</v>
      </c>
    </row>
    <row r="17" spans="1:10" x14ac:dyDescent="0.2">
      <c r="A17" s="22" t="s">
        <v>25</v>
      </c>
      <c r="B17" s="22"/>
      <c r="D17" s="23"/>
      <c r="E17" s="41"/>
      <c r="F17" s="41"/>
      <c r="G17" s="34" t="s">
        <v>16</v>
      </c>
      <c r="H17" s="34" t="s">
        <v>17</v>
      </c>
      <c r="I17" s="34" t="s">
        <v>18</v>
      </c>
      <c r="J17" s="30" t="s">
        <v>19</v>
      </c>
    </row>
    <row r="18" spans="1:10" ht="13.5" thickBot="1" x14ac:dyDescent="0.25">
      <c r="A18" s="22" t="s">
        <v>26</v>
      </c>
      <c r="B18" s="22"/>
      <c r="D18" s="26"/>
      <c r="E18" s="42"/>
      <c r="F18" s="42"/>
      <c r="G18" s="27"/>
      <c r="H18" s="36" t="s">
        <v>20</v>
      </c>
      <c r="I18" s="27">
        <f>SQRT(I15/(COUNT(I9:I13)-2))</f>
        <v>0</v>
      </c>
      <c r="J18" s="31"/>
    </row>
    <row r="19" spans="1:10" x14ac:dyDescent="0.2">
      <c r="A19" s="21"/>
      <c r="B19" s="21"/>
      <c r="I19" s="1" t="str">
        <f>IF(COUNT(I9:I13)-2&lt;1,"Not enough data to compute the standard error","")</f>
        <v/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_rels/item4.xml.rels><?xml version="1.0" encoding="UTF-8"?>

<Relationships xmlns="http://schemas.openxmlformats.org/package/2006/relationships">
  <Relationship Id="rId1" Type="http://schemas.openxmlformats.org/officeDocument/2006/relationships/customXmlProps" Target="itemProps4.xml"/>
</Relationships>

</file>

<file path=customXml/_rels/item5.xml.rels><?xml version="1.0" encoding="UTF-8"?>

<Relationships xmlns="http://schemas.openxmlformats.org/package/2006/relationships">
  <Relationship Id="rId1" Type="http://schemas.openxmlformats.org/officeDocument/2006/relationships/customXmlProps" Target="itemProps5.xml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BusinessValu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Normal</TermName>
          <TermId xmlns="http://schemas.microsoft.com/office/infopath/2007/PartnerControls">581d4866-74cc-43f1-bef1-bb304cbfeaa5</TermId>
        </TermInfo>
      </Terms>
    </DocumentBusinessValueTaxHTField0>
    <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98311b30-b9e9-4d4f-9f64-0688c0d4a234</TermId>
        </TermInfo>
      </Terms>
    </SecurityClassificationTaxHTField0>
    <DocumentDepartmen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Academic Program and Course Development</TermName>
          <TermId xmlns="http://schemas.microsoft.com/office/infopath/2007/PartnerControls">59abafec-cbf5-4238-a796-a3b74278f4db</TermId>
        </TermInfo>
      </Terms>
    </DocumentDepartmentTaxHTField0>
    <TaxCatchAll xmlns="30a82cfc-8d0b-455e-b705-4035c60ff9fd">
      <Value>3</Value>
      <Value>2</Value>
      <Value>1</Value>
    </TaxCatchAll>
    <DocumentComments xmlns="http://schemas.microsoft.com/sharepoint/v3" xsi:nil="true"/>
    <DocumentCategoryTaxHTField0 xmlns="http://schemas.microsoft.com/sharepoint/v3">
      <Terms xmlns="http://schemas.microsoft.com/office/infopath/2007/PartnerControls"/>
    </DocumentCategoryTaxHTField0>
    <DocumentTypeTaxHTField0 xmlns="http://schemas.microsoft.com/sharepoint/v3">
      <Terms xmlns="http://schemas.microsoft.com/office/infopath/2007/PartnerControls"/>
    </DocumentTypeTaxHTField0>
    <TaxKeywordTaxHTField xmlns="30a82cfc-8d0b-455e-b705-4035c60ff9fd">
      <Terms xmlns="http://schemas.microsoft.com/office/infopath/2007/PartnerControls"/>
    </TaxKeywordTaxHTField>
    <CourseVersion xmlns="30a82cfc-8d0b-455e-b705-4035c60ff9fd" xsi:nil="true"/>
    <DocumentSubjectTaxHTField0 xmlns="http://schemas.microsoft.com/sharepoint/v3">
      <Terms xmlns="http://schemas.microsoft.com/office/infopath/2007/PartnerControls"/>
    </DocumentSubjectTaxHTField0>
    <DocumentStatusTaxHTField0 xmlns="http://schemas.microsoft.com/sharepoint/v3">
      <Terms xmlns="http://schemas.microsoft.com/office/infopath/2007/PartnerControls"/>
    </DocumentStatus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rse Development" ma:contentTypeID="0x010100A30BC5E90BED914E81F4B67CDEADBEEF0072B4D5296E9CCD41A4B955E8BC4A98B90012ECE491E282B441908FFF6AB1849835" ma:contentTypeVersion="16" ma:contentTypeDescription="Create a new Course Development document." ma:contentTypeScope="" ma:versionID="132879a9d36ae32e56e2c7157ea5d650">
  <xsd:schema xmlns:xsd="http://www.w3.org/2001/XMLSchema" xmlns:xs="http://www.w3.org/2001/XMLSchema" xmlns:p="http://schemas.microsoft.com/office/2006/metadata/properties" xmlns:ns1="http://schemas.microsoft.com/sharepoint/v3" xmlns:ns2="30a82cfc-8d0b-455e-b705-4035c60ff9fd" targetNamespace="http://schemas.microsoft.com/office/2006/metadata/properties" ma:root="true" ma:fieldsID="b0716d9247da88c68a81232dc266bc22" ns1:_="" ns2:_="">
    <xsd:import namespace="http://schemas.microsoft.com/sharepoint/v3"/>
    <xsd:import namespace="30a82cfc-8d0b-455e-b705-4035c60ff9fd"/>
    <xsd:element name="properties">
      <xsd:complexType>
        <xsd:sequence>
          <xsd:element name="documentManagement">
            <xsd:complexType>
              <xsd:all>
                <xsd:element ref="ns2:CourseVersion" minOccurs="0"/>
                <xsd:element ref="ns1:DocumentComments" minOccurs="0"/>
                <xsd:element ref="ns2:TaxKeywordTaxHTField" minOccurs="0"/>
                <xsd:element ref="ns1:SecurityClassificationTaxHTField0" minOccurs="0"/>
                <xsd:element ref="ns1:DocumentCategoryTaxHTField0" minOccurs="0"/>
                <xsd:element ref="ns1:DocumentBusinessValueTaxHTField0" minOccurs="0"/>
                <xsd:element ref="ns1:DocumentSubjectTaxHTField0" minOccurs="0"/>
                <xsd:element ref="ns1:DocumentStatusTaxHTField0" minOccurs="0"/>
                <xsd:element ref="ns2:TaxCatchAll" minOccurs="0"/>
                <xsd:element ref="ns2:TaxCatchAllLabel" minOccurs="0"/>
                <xsd:element ref="ns1:DocumentTypeTaxHTField0" minOccurs="0"/>
                <xsd:element ref="ns1:DocumentDepartmen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Comments" ma:index="7" nillable="true" ma:displayName="Description" ma:description="The summary or abstract of the contents of the document" ma:internalName="DocumentComments">
      <xsd:simpleType>
        <xsd:restriction base="dms:Note">
          <xsd:maxLength value="255"/>
        </xsd:restriction>
      </xsd:simpleType>
    </xsd:element>
    <xsd:element name="SecurityClassificationTaxHTField0" ma:index="13" nillable="true" ma:taxonomy="true" ma:internalName="SecurityClassificationTaxHTField0" ma:taxonomyFieldName="SecurityClassification" ma:displayName="Classification" ma:readOnly="false" ma:default="2;#Internal|98311b30-b9e9-4d4f-9f64-0688c0d4a234" ma:fieldId="{deadbeef-dd47-4075-83f4-7a25a42617f9}" ma:sspId="5ddf6d74-a44e-45e9-afc0-d7ad5ae01d3b" ma:termSetId="b4b0d153-30b9-455a-9458-c3a4d77c9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CategoryTaxHTField0" ma:index="14" nillable="true" ma:taxonomy="true" ma:internalName="DocumentCategoryTaxHTField0" ma:taxonomyFieldName="DocumentCategory" ma:displayName="Category" ma:default="" ma:fieldId="{deadbeef-df57-4942-869e-88db097302a9}" ma:sspId="5ddf6d74-a44e-45e9-afc0-d7ad5ae01d3b" ma:termSetId="52f69233-5cf0-4c4a-8a06-7adcfff7b0d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BusinessValueTaxHTField0" ma:index="15" nillable="true" ma:taxonomy="true" ma:internalName="DocumentBusinessValueTaxHTField0" ma:taxonomyFieldName="DocumentBusinessValue" ma:displayName="Business Value" ma:readOnly="false" ma:default="1;#Normal|581d4866-74cc-43f1-bef1-bb304cbfeaa5" ma:fieldId="{deadbeef-1563-43e8-a472-f8beecdc2f9a}" ma:sspId="5ddf6d74-a44e-45e9-afc0-d7ad5ae01d3b" ma:termSetId="de6416be-ddc0-435d-937d-8647ab739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ubjectTaxHTField0" ma:index="16" nillable="true" ma:taxonomy="true" ma:internalName="DocumentSubjectTaxHTField0" ma:taxonomyFieldName="DocumentSubject" ma:displayName="Subject" ma:readOnly="false" ma:default="" ma:fieldId="{deadbeef-f57a-49aa-8e80-40b7474d5a66}" ma:sspId="5ddf6d74-a44e-45e9-afc0-d7ad5ae01d3b" ma:termSetId="122e6309-b4e4-4602-9fcd-00090a755f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StatusTaxHTField0" ma:index="17" nillable="true" ma:taxonomy="true" ma:internalName="DocumentStatusTaxHTField0" ma:taxonomyFieldName="DocumentStatus" ma:displayName="Status" ma:default="" ma:fieldId="{deadbeef-14b3-4711-a028-ec5ab2e777db}" ma:sspId="5ddf6d74-a44e-45e9-afc0-d7ad5ae01d3b" ma:termSetId="89f586f0-dd11-45fd-b561-c10d067e4b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TypeTaxHTField0" ma:index="20" nillable="true" ma:taxonomy="true" ma:internalName="DocumentTypeTaxHTField0" ma:taxonomyFieldName="DocumentType" ma:displayName="Document Type" ma:readOnly="false" ma:default="" ma:fieldId="{deadbeef-9601-426a-9322-ac73799625f1}" ma:sspId="5ddf6d74-a44e-45e9-afc0-d7ad5ae01d3b" ma:termSetId="56472838-225c-4fb3-b14d-139d47897c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DepartmentTaxHTField0" ma:index="21" nillable="true" ma:taxonomy="true" ma:internalName="DocumentDepartmentTaxHTField0" ma:taxonomyFieldName="DocumentDepartment" ma:displayName="Department" ma:readOnly="false" ma:default="3;#Academic Program and Course Development|59abafec-cbf5-4238-a796-a3b74278f4db" ma:fieldId="{deadbeef-6c26-4ca2-8669-4998fb5582db}" ma:sspId="5ddf6d74-a44e-45e9-afc0-d7ad5ae01d3b" ma:termSetId="1601148f-bc18-4e12-8568-fe1a2a0426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82cfc-8d0b-455e-b705-4035c60ff9fd" elementFormDefault="qualified">
    <xsd:import namespace="http://schemas.microsoft.com/office/2006/documentManagement/types"/>
    <xsd:import namespace="http://schemas.microsoft.com/office/infopath/2007/PartnerControls"/>
    <xsd:element name="CourseVersion" ma:index="4" nillable="true" ma:displayName="Course Version" ma:internalName="CourseVersion">
      <xsd:simpleType>
        <xsd:restriction base="dms:Text">
          <xsd:maxLength value="255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5ddf6d74-a44e-45e9-afc0-d7ad5ae01d3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4549d8d1-fd35-42e1-a179-f6926eae1453}" ma:internalName="TaxCatchAll" ma:showField="CatchAllData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description="" ma:hidden="true" ma:list="{4549d8d1-fd35-42e1-a179-f6926eae1453}" ma:internalName="TaxCatchAllLabel" ma:readOnly="true" ma:showField="CatchAllDataLabel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933ED2F4-84D1-42E2-9AD9-E230053AFA79}"/>
</file>

<file path=customXml/itemProps2.xml><?xml version="1.0" encoding="utf-8"?>
<ds:datastoreItem xmlns:ds="http://schemas.openxmlformats.org/officeDocument/2006/customXml" ds:itemID="{DB0456AB-2B3F-4D15-99F7-4F5D8B82AFC1}"/>
</file>

<file path=customXml/itemProps3.xml><?xml version="1.0" encoding="utf-8"?>
<ds:datastoreItem xmlns:ds="http://schemas.openxmlformats.org/officeDocument/2006/customXml" ds:itemID="{A9EBCEA9-670A-44FD-97C1-3E4F20FB238A}"/>
</file>

<file path=customXml/itemProps4.xml><?xml version="1.0" encoding="utf-8"?>
<ds:datastoreItem xmlns:ds="http://schemas.openxmlformats.org/officeDocument/2006/customXml" ds:itemID="{35B22F3D-E59B-4EF6-BAD9-18DCD0437738}"/>
</file>

<file path=customXml/itemProps5.xml><?xml version="1.0" encoding="utf-8"?>
<ds:datastoreItem xmlns:ds="http://schemas.openxmlformats.org/officeDocument/2006/customXml" ds:itemID="{3668CEF4-A23D-4F1B-B239-66384BBFC70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period moving average</vt:lpstr>
      <vt:lpstr>3 period moving average</vt:lpstr>
      <vt:lpstr>Exponential Smoothing</vt:lpstr>
      <vt:lpstr>Trend Adj Exp Smoothing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