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er6674\Desktop\"/>
    </mc:Choice>
  </mc:AlternateContent>
  <workbookProtection workbookPassword="D8EA" lockStructure="1"/>
  <bookViews>
    <workbookView xWindow="0" yWindow="0" windowWidth="28800" windowHeight="12435"/>
  </bookViews>
  <sheets>
    <sheet name="Pr. 9-2B" sheetId="1" r:id="rId1"/>
    <sheet name="Sol" sheetId="11" state="hidden" r:id="rId2"/>
  </sheets>
  <definedNames>
    <definedName name="_xlnm.Print_Area" localSheetId="0">'Pr. 9-2B'!$A$1:$O$56</definedName>
  </definedNames>
  <calcPr calcId="162913" fullPrecision="0"/>
</workbook>
</file>

<file path=xl/calcChain.xml><?xml version="1.0" encoding="utf-8"?>
<calcChain xmlns="http://schemas.openxmlformats.org/spreadsheetml/2006/main">
  <c r="C5" i="11" l="1"/>
  <c r="A5" i="1" s="1"/>
  <c r="E24" i="11"/>
  <c r="G24" i="11"/>
  <c r="I24" i="11"/>
  <c r="I30" i="11"/>
  <c r="I34" i="11"/>
  <c r="I37" i="11"/>
  <c r="I38" i="11"/>
  <c r="I39" i="11"/>
  <c r="I40" i="11"/>
  <c r="G45" i="11"/>
  <c r="I45" i="11" s="1"/>
  <c r="E46" i="11" s="1"/>
  <c r="G46" i="11"/>
  <c r="G47" i="11"/>
  <c r="H62" i="1" l="1"/>
  <c r="J46" i="1"/>
  <c r="J51" i="1"/>
  <c r="F46" i="1"/>
  <c r="F51" i="1"/>
  <c r="H45" i="1"/>
  <c r="H47" i="1"/>
  <c r="J40" i="1"/>
  <c r="I46" i="11"/>
  <c r="E47" i="11" s="1"/>
  <c r="H57" i="1"/>
  <c r="H51" i="1"/>
  <c r="J47" i="1"/>
  <c r="F47" i="1"/>
  <c r="H46" i="1"/>
  <c r="J45" i="1"/>
  <c r="F45" i="1"/>
  <c r="H40" i="1"/>
  <c r="J39" i="1"/>
  <c r="F39" i="1"/>
  <c r="H38" i="1"/>
  <c r="J37" i="1"/>
  <c r="F37" i="1"/>
  <c r="H34" i="1"/>
  <c r="D34" i="1"/>
  <c r="H30" i="1"/>
  <c r="D30" i="1"/>
  <c r="H24" i="1"/>
  <c r="J23" i="1"/>
  <c r="F23" i="1"/>
  <c r="H22" i="1"/>
  <c r="J21" i="1"/>
  <c r="F21" i="1"/>
  <c r="H20" i="1"/>
  <c r="A11" i="1"/>
  <c r="F40" i="1"/>
  <c r="H39" i="1"/>
  <c r="J38" i="1"/>
  <c r="F38" i="1"/>
  <c r="H37" i="1"/>
  <c r="J34" i="1"/>
  <c r="F34" i="1"/>
  <c r="J30" i="1"/>
  <c r="F30" i="1"/>
  <c r="J24" i="1"/>
  <c r="F24" i="1"/>
  <c r="H23" i="1"/>
  <c r="J22" i="1"/>
  <c r="F22" i="1"/>
  <c r="H21" i="1"/>
  <c r="J20" i="1"/>
  <c r="F20" i="1"/>
  <c r="I47" i="11" l="1"/>
  <c r="E51" i="11" s="1"/>
  <c r="I51" i="11" s="1"/>
  <c r="AD2" i="1"/>
  <c r="AD6" i="1"/>
  <c r="AD4" i="1"/>
  <c r="AD8" i="1" l="1"/>
  <c r="AD10" i="1" s="1"/>
  <c r="C5" i="1" s="1"/>
</calcChain>
</file>

<file path=xl/comments1.xml><?xml version="1.0" encoding="utf-8"?>
<comments xmlns="http://schemas.openxmlformats.org/spreadsheetml/2006/main">
  <authors>
    <author>Mark Sears</author>
  </authors>
  <commentList>
    <comment ref="E20" authorId="0" shapeId="0">
      <text>
        <r>
          <rPr>
            <sz val="8"/>
            <color indexed="81"/>
            <rFont val="Tahoma"/>
            <family val="2"/>
          </rPr>
          <t>Complete the calculations below, then plug the amounts in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sz val="8"/>
            <color indexed="81"/>
            <rFont val="Tahoma"/>
            <family val="2"/>
          </rPr>
          <t>Complete the calculations below, then plug the amounts in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sz val="8"/>
            <color indexed="81"/>
            <rFont val="Tahoma"/>
            <family val="2"/>
          </rPr>
          <t>Complete the calculations below, then plug the amounts in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sz val="8"/>
            <color indexed="81"/>
            <rFont val="Tahoma"/>
            <family val="2"/>
          </rPr>
          <t>Enter as a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Enter as a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>
      <text>
        <r>
          <rPr>
            <sz val="8"/>
            <color indexed="81"/>
            <rFont val="Tahoma"/>
            <family val="2"/>
          </rPr>
          <t>Enter as a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I34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I37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G45" authorId="0" shapeId="0">
      <text>
        <r>
          <rPr>
            <sz val="8"/>
            <color indexed="81"/>
            <rFont val="Tahoma"/>
            <family val="2"/>
          </rPr>
          <t>Enter fraction with an equal sign, such as "=2/3"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I51" authorId="0" shapeId="0">
      <text>
        <r>
          <rPr>
            <sz val="8"/>
            <color indexed="81"/>
            <rFont val="Tahoma"/>
            <family val="2"/>
          </rPr>
          <t xml:space="preserve">Enter as a formula.
</t>
        </r>
      </text>
    </comment>
  </commentList>
</comments>
</file>

<file path=xl/comments2.xml><?xml version="1.0" encoding="utf-8"?>
<comments xmlns="http://schemas.openxmlformats.org/spreadsheetml/2006/main">
  <authors>
    <author>Mark Sears</author>
  </authors>
  <commentList>
    <comment ref="E20" authorId="0" shapeId="0">
      <text>
        <r>
          <rPr>
            <sz val="8"/>
            <color indexed="81"/>
            <rFont val="Tahoma"/>
            <family val="2"/>
          </rPr>
          <t>Complete the calculations below, then plug amounts in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sz val="8"/>
            <color indexed="81"/>
            <rFont val="Tahoma"/>
            <family val="2"/>
          </rPr>
          <t>Complete the calculations below, then plug amounts in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sz val="8"/>
            <color indexed="81"/>
            <rFont val="Tahoma"/>
            <family val="2"/>
          </rPr>
          <t>Complete the calculations below, then plug amounts in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sz val="8"/>
            <color indexed="81"/>
            <rFont val="Tahoma"/>
            <family val="2"/>
          </rPr>
          <t>Enter as a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Enter as a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>
      <text>
        <r>
          <rPr>
            <sz val="8"/>
            <color indexed="81"/>
            <rFont val="Tahoma"/>
            <family val="2"/>
          </rPr>
          <t>Enter as a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I34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I37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G45" authorId="0" shapeId="0">
      <text>
        <r>
          <rPr>
            <sz val="8"/>
            <color indexed="81"/>
            <rFont val="Tahoma"/>
            <family val="2"/>
          </rPr>
          <t>Enter fraction with an equal sign, such as "=2/3"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 shapeId="0">
      <text>
        <r>
          <rPr>
            <sz val="8"/>
            <color indexed="81"/>
            <rFont val="Tahoma"/>
            <family val="2"/>
          </rPr>
          <t>Enter as a formula.</t>
        </r>
      </text>
    </comment>
    <comment ref="I51" authorId="0" shapeId="0">
      <text>
        <r>
          <rPr>
            <sz val="8"/>
            <color indexed="81"/>
            <rFont val="Tahoma"/>
            <family val="2"/>
          </rPr>
          <t xml:space="preserve">Enter as a formula.
</t>
        </r>
      </text>
    </comment>
  </commentList>
</comments>
</file>

<file path=xl/sharedStrings.xml><?xml version="1.0" encoding="utf-8"?>
<sst xmlns="http://schemas.openxmlformats.org/spreadsheetml/2006/main" count="143" uniqueCount="62">
  <si>
    <t># N-box Incorrects due to blanks   COUNTIF(B15:AT24,"  ")</t>
  </si>
  <si>
    <t># N-box +B-box corrects   COUNTIF(B15:AT24," ")</t>
  </si>
  <si>
    <t>Total  SUM(AD13:AD15)</t>
  </si>
  <si>
    <t>Percentage  =(AD16-AD13-AD14)/AD16</t>
  </si>
  <si>
    <t>Notes:</t>
  </si>
  <si>
    <t>If number-entry or blank-entry box is incorrect, returns "*"</t>
  </si>
  <si>
    <t>If number-entry or blank-entry box is correct, returns single space, " "</t>
  </si>
  <si>
    <t>Use data verification to set data entry to whole number &gt;= 0, and use drop-downs for lables and names, so that students can't enter a space in a box and have it counted as correct.</t>
  </si>
  <si>
    <t>Conditional formatting might be used but wasn't here, to hide some of the error check return symbols. If A1 = "~*", then font = red, if something else, then font = background color.</t>
  </si>
  <si>
    <t>Answers are entered in the cells with gray backgrounds.</t>
  </si>
  <si>
    <t>Cells with non-gray backgrounds are protected and cannot be edited.</t>
  </si>
  <si>
    <t>Solution</t>
  </si>
  <si>
    <t xml:space="preserve">Name:   </t>
  </si>
  <si>
    <t xml:space="preserve">Section:   </t>
  </si>
  <si>
    <t xml:space="preserve">Key Code:    </t>
  </si>
  <si>
    <t xml:space="preserve">Score:   </t>
  </si>
  <si>
    <t>Balance</t>
  </si>
  <si>
    <t>Totals</t>
  </si>
  <si>
    <t>1.</t>
  </si>
  <si>
    <t>Depreciation Expense</t>
  </si>
  <si>
    <t>Year</t>
  </si>
  <si>
    <t>Straight-</t>
  </si>
  <si>
    <t>Line</t>
  </si>
  <si>
    <t>Double-Declining-</t>
  </si>
  <si>
    <t>Calculations:</t>
  </si>
  <si>
    <t>Straight-line method:</t>
  </si>
  <si>
    <t>/</t>
  </si>
  <si>
    <t>Years</t>
  </si>
  <si>
    <t>=</t>
  </si>
  <si>
    <t>Yearly Depreciation</t>
  </si>
  <si>
    <t xml:space="preserve">(Cost </t>
  </si>
  <si>
    <t>Total Hours</t>
  </si>
  <si>
    <t>Rate</t>
  </si>
  <si>
    <t>x</t>
  </si>
  <si>
    <t>Hours</t>
  </si>
  <si>
    <t>Double-declining-balance method:</t>
  </si>
  <si>
    <t>Depreciable Balance</t>
  </si>
  <si>
    <t>Residual Value</t>
  </si>
  <si>
    <t xml:space="preserve">Since depreciation cannot cause book value to fall below residual value: </t>
  </si>
  <si>
    <t>2.</t>
  </si>
  <si>
    <t>double-declining-balance method</t>
  </si>
  <si>
    <t>all yield the same overall</t>
  </si>
  <si>
    <t>3.</t>
  </si>
  <si>
    <t xml:space="preserve">An asterisk (*) will appear to the right of an incorrect entry. </t>
  </si>
  <si>
    <t>If number-entry box is blank (this would be an incorrect answer for N-boxes), error check returns two spaces, "  "</t>
  </si>
  <si>
    <t>The method that yields the most total depreciation over the four years is the</t>
  </si>
  <si>
    <t>[Key code here]</t>
  </si>
  <si>
    <r>
      <t>Instructions</t>
    </r>
    <r>
      <rPr>
        <sz val="10"/>
        <color indexed="9"/>
        <rFont val="Arial Black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</si>
  <si>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t>Problem 9-2B</t>
  </si>
  <si>
    <t>A.</t>
  </si>
  <si>
    <t>B.</t>
  </si>
  <si>
    <t>C.</t>
  </si>
  <si>
    <r>
      <t xml:space="preserve">     </t>
    </r>
    <r>
      <rPr>
        <b/>
        <sz val="9"/>
        <rFont val="Times New Roman"/>
        <family val="1"/>
      </rPr>
      <t>−</t>
    </r>
    <r>
      <rPr>
        <b/>
        <sz val="9"/>
        <rFont val="Arial"/>
        <family val="2"/>
      </rPr>
      <t xml:space="preserve">   Residual Value)</t>
    </r>
  </si>
  <si>
    <t>Year 1</t>
  </si>
  <si>
    <t>Year 2</t>
  </si>
  <si>
    <t>Year 3</t>
  </si>
  <si>
    <t>Year 4</t>
  </si>
  <si>
    <r>
      <rPr>
        <b/>
        <sz val="9"/>
        <rFont val="Times New Roman"/>
        <family val="1"/>
      </rPr>
      <t>−</t>
    </r>
    <r>
      <rPr>
        <b/>
        <sz val="9"/>
        <rFont val="Arial"/>
        <family val="2"/>
      </rPr>
      <t xml:space="preserve"> </t>
    </r>
  </si>
  <si>
    <t>The method that yields the most depreciation expense in Year 1 is the</t>
  </si>
  <si>
    <t xml:space="preserve">Units-of- </t>
  </si>
  <si>
    <t>Activity</t>
  </si>
  <si>
    <t>Units-of-activity method: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</si>
</sst>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#,##0.000000_);\(#,##0.000000\)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i/>
      <sz val="12"/>
      <color indexed="9"/>
      <name val="Arial Black"/>
      <family val="2"/>
    </font>
    <font>
      <b/>
      <sz val="8"/>
      <name val="Arial Narrow"/>
      <family val="2"/>
    </font>
    <font>
      <u val="double"/>
      <sz val="10"/>
      <color indexed="10"/>
      <name val="Arial"/>
      <family val="2"/>
    </font>
    <font>
      <sz val="8"/>
      <color indexed="23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81"/>
      <name val="Tahoma"/>
      <family val="2"/>
    </font>
    <font>
      <i/>
      <sz val="10"/>
      <color indexed="9"/>
      <name val="Arial Black"/>
      <family val="2"/>
    </font>
    <font>
      <sz val="10"/>
      <color indexed="9"/>
      <name val="Arial Black"/>
      <family val="2"/>
    </font>
    <font>
      <sz val="10"/>
      <name val="Arial"/>
      <family val="2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11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/>
    <xf numFmtId="0" fontId="0" fillId="0" borderId="1" xfId="0" applyBorder="1"/>
    <xf numFmtId="0" fontId="5" fillId="0" borderId="0" xfId="0" quotePrefix="1" applyFont="1"/>
    <xf numFmtId="9" fontId="0" fillId="0" borderId="1" xfId="1" applyFont="1" applyBorder="1"/>
    <xf numFmtId="0" fontId="5" fillId="0" borderId="2" xfId="0" applyFont="1" applyBorder="1"/>
    <xf numFmtId="0" fontId="0" fillId="0" borderId="0" xfId="0" applyAlignment="1"/>
    <xf numFmtId="0" fontId="7" fillId="0" borderId="0" xfId="0" applyFont="1" applyProtection="1"/>
    <xf numFmtId="0" fontId="12" fillId="0" borderId="0" xfId="0" applyFont="1" applyBorder="1" applyAlignment="1"/>
    <xf numFmtId="0" fontId="0" fillId="0" borderId="0" xfId="0" applyAlignment="1" applyProtection="1"/>
    <xf numFmtId="0" fontId="12" fillId="0" borderId="3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0" fillId="2" borderId="4" xfId="0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2" borderId="3" xfId="0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37" fontId="0" fillId="3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4" fillId="2" borderId="1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"/>
      <protection hidden="1"/>
    </xf>
    <xf numFmtId="41" fontId="0" fillId="2" borderId="0" xfId="0" applyNumberFormat="1" applyFill="1" applyBorder="1" applyProtection="1">
      <protection hidden="1"/>
    </xf>
    <xf numFmtId="41" fontId="0" fillId="2" borderId="2" xfId="0" applyNumberFormat="1" applyFill="1" applyBorder="1" applyProtection="1">
      <protection hidden="1"/>
    </xf>
    <xf numFmtId="41" fontId="0" fillId="3" borderId="5" xfId="0" applyNumberFormat="1" applyFill="1" applyBorder="1" applyProtection="1">
      <protection locked="0"/>
    </xf>
    <xf numFmtId="41" fontId="0" fillId="3" borderId="1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4" borderId="0" xfId="0" applyFill="1" applyProtection="1"/>
    <xf numFmtId="0" fontId="0" fillId="3" borderId="0" xfId="0" applyFill="1" applyProtection="1"/>
    <xf numFmtId="0" fontId="0" fillId="5" borderId="0" xfId="0" applyFill="1" applyProtection="1"/>
    <xf numFmtId="0" fontId="2" fillId="2" borderId="0" xfId="0" applyFont="1" applyFill="1" applyBorder="1" applyAlignment="1" applyProtection="1">
      <alignment horizontal="left"/>
      <protection hidden="1"/>
    </xf>
    <xf numFmtId="37" fontId="0" fillId="3" borderId="5" xfId="0" applyNumberFormat="1" applyFill="1" applyBorder="1" applyAlignment="1" applyProtection="1">
      <alignment horizontal="center"/>
    </xf>
    <xf numFmtId="41" fontId="0" fillId="3" borderId="5" xfId="0" applyNumberFormat="1" applyFill="1" applyBorder="1" applyProtection="1"/>
    <xf numFmtId="41" fontId="0" fillId="3" borderId="11" xfId="0" applyNumberFormat="1" applyFill="1" applyBorder="1" applyProtection="1"/>
    <xf numFmtId="0" fontId="4" fillId="2" borderId="8" xfId="0" applyFont="1" applyFill="1" applyBorder="1" applyAlignment="1" applyProtection="1">
      <alignment horizontal="left"/>
      <protection hidden="1"/>
    </xf>
    <xf numFmtId="42" fontId="0" fillId="3" borderId="12" xfId="0" applyNumberFormat="1" applyFill="1" applyBorder="1" applyProtection="1">
      <protection locked="0"/>
    </xf>
    <xf numFmtId="0" fontId="2" fillId="0" borderId="0" xfId="0" quotePrefix="1" applyFont="1" applyAlignment="1" applyProtection="1">
      <alignment horizontal="center"/>
      <protection hidden="1"/>
    </xf>
    <xf numFmtId="42" fontId="0" fillId="3" borderId="5" xfId="0" applyNumberFormat="1" applyFill="1" applyBorder="1" applyProtection="1">
      <protection locked="0"/>
    </xf>
    <xf numFmtId="0" fontId="4" fillId="5" borderId="10" xfId="0" applyFont="1" applyFill="1" applyBorder="1" applyAlignment="1" applyProtection="1">
      <alignment horizontal="left"/>
      <protection hidden="1"/>
    </xf>
    <xf numFmtId="42" fontId="0" fillId="3" borderId="12" xfId="0" applyNumberFormat="1" applyFill="1" applyBorder="1" applyProtection="1"/>
    <xf numFmtId="0" fontId="0" fillId="5" borderId="4" xfId="0" applyFill="1" applyBorder="1" applyProtection="1"/>
    <xf numFmtId="0" fontId="0" fillId="5" borderId="13" xfId="0" applyFill="1" applyBorder="1" applyProtection="1"/>
    <xf numFmtId="0" fontId="0" fillId="5" borderId="7" xfId="0" applyFill="1" applyBorder="1" applyProtection="1"/>
    <xf numFmtId="0" fontId="0" fillId="5" borderId="3" xfId="0" applyFill="1" applyBorder="1" applyProtection="1"/>
    <xf numFmtId="0" fontId="0" fillId="5" borderId="0" xfId="0" applyFill="1" applyBorder="1" applyProtection="1"/>
    <xf numFmtId="0" fontId="0" fillId="5" borderId="8" xfId="0" applyFill="1" applyBorder="1" applyProtection="1"/>
    <xf numFmtId="0" fontId="0" fillId="5" borderId="6" xfId="0" applyFill="1" applyBorder="1" applyProtection="1"/>
    <xf numFmtId="0" fontId="0" fillId="5" borderId="2" xfId="0" applyFill="1" applyBorder="1" applyProtection="1"/>
    <xf numFmtId="0" fontId="0" fillId="5" borderId="9" xfId="0" applyFill="1" applyBorder="1" applyProtection="1"/>
    <xf numFmtId="42" fontId="0" fillId="3" borderId="5" xfId="0" applyNumberFormat="1" applyFill="1" applyBorder="1" applyProtection="1"/>
    <xf numFmtId="0" fontId="2" fillId="2" borderId="13" xfId="0" applyFont="1" applyFill="1" applyBorder="1" applyAlignment="1" applyProtection="1">
      <alignment horizontal="center"/>
      <protection hidden="1"/>
    </xf>
    <xf numFmtId="42" fontId="0" fillId="3" borderId="14" xfId="0" applyNumberFormat="1" applyFill="1" applyBorder="1" applyProtection="1"/>
    <xf numFmtId="41" fontId="0" fillId="2" borderId="15" xfId="0" applyNumberFormat="1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Protection="1">
      <protection hidden="1"/>
    </xf>
    <xf numFmtId="0" fontId="16" fillId="2" borderId="0" xfId="0" applyFont="1" applyFill="1" applyBorder="1" applyAlignment="1" applyProtection="1">
      <alignment horizontal="left"/>
      <protection hidden="1"/>
    </xf>
    <xf numFmtId="0" fontId="15" fillId="2" borderId="0" xfId="0" quotePrefix="1" applyFont="1" applyFill="1" applyBorder="1" applyAlignment="1" applyProtection="1">
      <alignment horizontal="center"/>
      <protection hidden="1"/>
    </xf>
    <xf numFmtId="41" fontId="15" fillId="2" borderId="0" xfId="0" quotePrefix="1" applyNumberFormat="1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7" fontId="0" fillId="3" borderId="12" xfId="0" applyNumberFormat="1" applyFill="1" applyBorder="1" applyAlignment="1" applyProtection="1">
      <alignment horizontal="center"/>
    </xf>
    <xf numFmtId="41" fontId="0" fillId="2" borderId="0" xfId="0" applyNumberFormat="1" applyFill="1" applyBorder="1" applyAlignment="1" applyProtection="1">
      <alignment horizontal="center"/>
      <protection hidden="1"/>
    </xf>
    <xf numFmtId="7" fontId="0" fillId="3" borderId="5" xfId="0" applyNumberFormat="1" applyFill="1" applyBorder="1" applyAlignment="1" applyProtection="1">
      <alignment horizontal="center"/>
    </xf>
    <xf numFmtId="42" fontId="0" fillId="3" borderId="5" xfId="0" applyNumberForma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0" fontId="15" fillId="2" borderId="0" xfId="0" quotePrefix="1" applyFont="1" applyFill="1" applyBorder="1" applyAlignment="1" applyProtection="1">
      <alignment horizontal="left"/>
      <protection hidden="1"/>
    </xf>
    <xf numFmtId="0" fontId="0" fillId="5" borderId="0" xfId="0" applyFill="1" applyBorder="1" applyAlignment="1" applyProtection="1">
      <alignment horizontal="left"/>
      <protection hidden="1"/>
    </xf>
    <xf numFmtId="42" fontId="0" fillId="3" borderId="14" xfId="0" applyNumberFormat="1" applyFill="1" applyBorder="1" applyProtection="1">
      <protection locked="0"/>
    </xf>
    <xf numFmtId="7" fontId="0" fillId="3" borderId="12" xfId="0" applyNumberFormat="1" applyFill="1" applyBorder="1" applyAlignment="1" applyProtection="1">
      <alignment horizontal="center"/>
      <protection locked="0"/>
    </xf>
    <xf numFmtId="7" fontId="0" fillId="3" borderId="5" xfId="0" applyNumberFormat="1" applyFill="1" applyBorder="1" applyAlignment="1" applyProtection="1">
      <alignment horizontal="center"/>
      <protection locked="0"/>
    </xf>
    <xf numFmtId="42" fontId="0" fillId="3" borderId="5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41" fontId="0" fillId="3" borderId="16" xfId="0" applyNumberFormat="1" applyFill="1" applyBorder="1" applyProtection="1"/>
    <xf numFmtId="41" fontId="0" fillId="3" borderId="16" xfId="0" applyNumberFormat="1" applyFill="1" applyBorder="1" applyProtection="1">
      <protection locked="0"/>
    </xf>
    <xf numFmtId="0" fontId="4" fillId="0" borderId="0" xfId="0" applyFont="1" applyProtection="1">
      <protection hidden="1"/>
    </xf>
    <xf numFmtId="41" fontId="0" fillId="3" borderId="5" xfId="0" applyNumberFormat="1" applyFill="1" applyBorder="1" applyAlignment="1" applyProtection="1">
      <alignment horizontal="center"/>
    </xf>
    <xf numFmtId="0" fontId="0" fillId="0" borderId="3" xfId="0" applyBorder="1"/>
    <xf numFmtId="0" fontId="10" fillId="5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 applyProtection="1">
      <alignment horizontal="right"/>
    </xf>
    <xf numFmtId="0" fontId="0" fillId="0" borderId="8" xfId="0" applyBorder="1" applyAlignment="1">
      <alignment horizontal="right"/>
    </xf>
    <xf numFmtId="49" fontId="0" fillId="3" borderId="6" xfId="0" applyNumberFormat="1" applyFill="1" applyBorder="1" applyAlignment="1" applyProtection="1">
      <alignment horizontal="left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49" fontId="0" fillId="3" borderId="21" xfId="0" applyNumberFormat="1" applyFill="1" applyBorder="1" applyAlignment="1" applyProtection="1">
      <alignment horizontal="left"/>
      <protection locked="0"/>
    </xf>
    <xf numFmtId="49" fontId="0" fillId="3" borderId="22" xfId="0" applyNumberForma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protection locked="0"/>
    </xf>
    <xf numFmtId="0" fontId="11" fillId="6" borderId="3" xfId="0" applyNumberFormat="1" applyFont="1" applyFill="1" applyBorder="1" applyAlignment="1">
      <alignment horizontal="left" vertical="center"/>
    </xf>
    <xf numFmtId="0" fontId="11" fillId="6" borderId="0" xfId="0" applyNumberFormat="1" applyFont="1" applyFill="1" applyBorder="1" applyAlignment="1">
      <alignment horizontal="left" vertical="center"/>
    </xf>
    <xf numFmtId="9" fontId="0" fillId="0" borderId="13" xfId="1" applyFont="1" applyBorder="1" applyAlignment="1">
      <alignment horizontal="left"/>
    </xf>
    <xf numFmtId="0" fontId="0" fillId="0" borderId="13" xfId="0" applyBorder="1" applyAlignment="1"/>
    <xf numFmtId="9" fontId="8" fillId="0" borderId="2" xfId="1" applyFont="1" applyBorder="1" applyAlignment="1" applyProtection="1">
      <alignment horizontal="left"/>
      <protection hidden="1"/>
    </xf>
    <xf numFmtId="0" fontId="0" fillId="0" borderId="2" xfId="0" applyBorder="1" applyAlignment="1" applyProtection="1">
      <protection hidden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3" borderId="17" xfId="0" applyFill="1" applyBorder="1" applyAlignment="1" applyProtection="1">
      <alignment horizontal="center"/>
      <protection locked="0" hidden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15" fillId="2" borderId="0" xfId="0" applyFont="1" applyFill="1" applyBorder="1" applyAlignment="1" applyProtection="1">
      <alignment horizontal="center" wrapText="1"/>
      <protection hidden="1"/>
    </xf>
    <xf numFmtId="0" fontId="0" fillId="0" borderId="20" xfId="0" applyBorder="1" applyAlignment="1">
      <alignment wrapText="1"/>
    </xf>
    <xf numFmtId="0" fontId="10" fillId="7" borderId="3" xfId="0" applyNumberFormat="1" applyFont="1" applyFill="1" applyBorder="1" applyAlignment="1">
      <alignment horizontal="left" vertical="center"/>
    </xf>
    <xf numFmtId="0" fontId="10" fillId="7" borderId="0" xfId="0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8" fillId="4" borderId="3" xfId="0" applyNumberFormat="1" applyFont="1" applyFill="1" applyBorder="1" applyAlignment="1">
      <alignment horizontal="left" vertical="center" wrapText="1"/>
    </xf>
    <xf numFmtId="0" fontId="18" fillId="4" borderId="0" xfId="0" applyNumberFormat="1" applyFont="1" applyFill="1" applyBorder="1" applyAlignment="1">
      <alignment horizontal="left" vertical="center" wrapText="1"/>
    </xf>
    <xf numFmtId="0" fontId="20" fillId="0" borderId="0" xfId="0" applyFont="1" applyAlignment="1"/>
    <xf numFmtId="0" fontId="2" fillId="2" borderId="6" xfId="0" applyFont="1" applyFill="1" applyBorder="1" applyAlignment="1" applyProtection="1">
      <alignment horizontal="center"/>
      <protection hidden="1"/>
    </xf>
    <xf numFmtId="0" fontId="0" fillId="0" borderId="2" xfId="0" applyBorder="1" applyAlignment="1"/>
    <xf numFmtId="0" fontId="0" fillId="0" borderId="9" xfId="0" applyBorder="1" applyAlignment="1"/>
    <xf numFmtId="0" fontId="0" fillId="3" borderId="17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/>
    <xf numFmtId="0" fontId="0" fillId="3" borderId="19" xfId="0" applyFill="1" applyBorder="1" applyAlignment="1" applyProtection="1"/>
    <xf numFmtId="0" fontId="11" fillId="6" borderId="3" xfId="0" applyNumberFormat="1" applyFont="1" applyFill="1" applyBorder="1" applyAlignment="1" applyProtection="1">
      <alignment horizontal="left" vertical="center"/>
    </xf>
    <xf numFmtId="0" fontId="11" fillId="6" borderId="0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Alignment="1" applyProtection="1">
      <alignment horizontal="left"/>
    </xf>
    <xf numFmtId="0" fontId="0" fillId="0" borderId="8" xfId="0" applyBorder="1" applyAlignment="1" applyProtection="1">
      <alignment horizontal="right"/>
    </xf>
    <xf numFmtId="49" fontId="0" fillId="3" borderId="6" xfId="0" applyNumberFormat="1" applyFill="1" applyBorder="1" applyAlignment="1" applyProtection="1">
      <alignment horizontal="left"/>
    </xf>
    <xf numFmtId="49" fontId="0" fillId="3" borderId="2" xfId="0" applyNumberFormat="1" applyFill="1" applyBorder="1" applyAlignment="1" applyProtection="1">
      <alignment horizontal="left"/>
    </xf>
    <xf numFmtId="0" fontId="0" fillId="0" borderId="2" xfId="0" applyBorder="1" applyAlignment="1" applyProtection="1"/>
    <xf numFmtId="49" fontId="0" fillId="3" borderId="21" xfId="0" applyNumberFormat="1" applyFill="1" applyBorder="1" applyAlignment="1" applyProtection="1">
      <alignment horizontal="left"/>
    </xf>
    <xf numFmtId="49" fontId="0" fillId="3" borderId="22" xfId="0" applyNumberFormat="1" applyFill="1" applyBorder="1" applyAlignment="1" applyProtection="1">
      <alignment horizontal="left"/>
    </xf>
    <xf numFmtId="0" fontId="0" fillId="0" borderId="22" xfId="0" applyBorder="1" applyAlignment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4" borderId="3" xfId="0" applyNumberFormat="1" applyFont="1" applyFill="1" applyBorder="1" applyAlignment="1" applyProtection="1">
      <alignment horizontal="left" vertical="center" wrapText="1"/>
    </xf>
    <xf numFmtId="0" fontId="18" fillId="4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/>
    <xf numFmtId="0" fontId="10" fillId="7" borderId="3" xfId="0" applyNumberFormat="1" applyFont="1" applyFill="1" applyBorder="1" applyAlignment="1" applyProtection="1">
      <alignment horizontal="left" vertical="center"/>
    </xf>
    <xf numFmtId="0" fontId="10" fillId="7" borderId="0" xfId="0" applyNumberFormat="1" applyFont="1" applyFill="1" applyBorder="1" applyAlignment="1" applyProtection="1">
      <alignment horizontal="left" vertical="center"/>
    </xf>
    <xf numFmtId="9" fontId="8" fillId="0" borderId="0" xfId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0E0E0"/>
      <rgbColor rgb="000000FF"/>
      <rgbColor rgb="00E5E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FFFF"/>
      <rgbColor rgb="00E4FFDF"/>
      <rgbColor rgb="00FFFFCB"/>
      <rgbColor rgb="0099CCFF"/>
      <rgbColor rgb="00FF99CC"/>
      <rgbColor rgb="00CC99FF"/>
      <rgbColor rgb="00FFCC99"/>
      <rgbColor rgb="003366FF"/>
      <rgbColor rgb="0033CCCC"/>
      <rgbColor rgb="00DBF10F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3"/>
  <sheetViews>
    <sheetView showGridLines="0" tabSelected="1" zoomScaleNormal="100" workbookViewId="0">
      <selection activeCell="C2" sqref="C2:H2"/>
    </sheetView>
  </sheetViews>
  <sheetFormatPr defaultRowHeight="12.75" x14ac:dyDescent="0.2"/>
  <cols>
    <col min="1" max="2" width="5.7109375" customWidth="1"/>
    <col min="3" max="3" width="11.7109375" customWidth="1"/>
    <col min="4" max="4" width="5.7109375" customWidth="1"/>
    <col min="5" max="5" width="11.7109375" customWidth="1"/>
    <col min="6" max="6" width="7.7109375" customWidth="1"/>
    <col min="7" max="7" width="11.7109375" customWidth="1"/>
    <col min="8" max="8" width="7.7109375" customWidth="1"/>
    <col min="9" max="9" width="11.7109375" customWidth="1"/>
    <col min="10" max="10" width="5.7109375" customWidth="1"/>
    <col min="11" max="11" width="3.7109375" customWidth="1"/>
    <col min="12" max="12" width="5.7109375" customWidth="1"/>
    <col min="13" max="13" width="11.7109375" customWidth="1"/>
    <col min="14" max="14" width="5.7109375" customWidth="1"/>
    <col min="15" max="15" width="11.7109375" customWidth="1"/>
    <col min="16" max="16" width="5.7109375" customWidth="1"/>
    <col min="29" max="30" width="9.140625" hidden="1" customWidth="1"/>
  </cols>
  <sheetData>
    <row r="1" spans="1:30" ht="19.5" x14ac:dyDescent="0.4">
      <c r="A1" s="90" t="s">
        <v>48</v>
      </c>
      <c r="B1" s="90"/>
      <c r="C1" s="90"/>
      <c r="D1" s="90"/>
      <c r="E1" s="91"/>
      <c r="F1" s="91"/>
      <c r="G1" s="91"/>
      <c r="H1" s="91"/>
      <c r="I1" s="87"/>
      <c r="K1" s="2"/>
      <c r="L1" s="2"/>
      <c r="M1" s="2"/>
      <c r="N1" s="3"/>
      <c r="O1" s="3"/>
      <c r="P1" s="3"/>
      <c r="AC1" s="5"/>
      <c r="AD1" s="5"/>
    </row>
    <row r="2" spans="1:30" ht="15" customHeight="1" thickBot="1" x14ac:dyDescent="0.25">
      <c r="A2" s="92" t="s">
        <v>12</v>
      </c>
      <c r="B2" s="93"/>
      <c r="C2" s="94"/>
      <c r="D2" s="95"/>
      <c r="E2" s="95"/>
      <c r="F2" s="95"/>
      <c r="G2" s="96"/>
      <c r="H2" s="96"/>
      <c r="I2" s="87"/>
      <c r="K2" s="2"/>
      <c r="L2" s="2"/>
      <c r="M2" s="2"/>
      <c r="N2" s="3"/>
      <c r="O2" s="3"/>
      <c r="P2" s="3"/>
      <c r="AC2" s="6"/>
      <c r="AD2" s="6">
        <f>COUNTIF(B14:O63,"~*")</f>
        <v>0</v>
      </c>
    </row>
    <row r="3" spans="1:30" ht="15" customHeight="1" thickTop="1" x14ac:dyDescent="0.2">
      <c r="A3" s="92" t="s">
        <v>13</v>
      </c>
      <c r="B3" s="93"/>
      <c r="C3" s="97"/>
      <c r="D3" s="98"/>
      <c r="E3" s="98"/>
      <c r="F3" s="98"/>
      <c r="G3" s="99"/>
      <c r="H3" s="99"/>
      <c r="I3" s="87"/>
      <c r="K3" s="3"/>
      <c r="L3" s="3"/>
      <c r="M3" s="3"/>
      <c r="N3" s="3"/>
      <c r="O3" s="3"/>
      <c r="P3" s="3"/>
      <c r="AC3" s="5"/>
      <c r="AD3" s="5" t="s">
        <v>0</v>
      </c>
    </row>
    <row r="4" spans="1:30" ht="12.95" customHeight="1" thickBot="1" x14ac:dyDescent="0.3">
      <c r="A4" s="11"/>
      <c r="C4" s="102"/>
      <c r="D4" s="102"/>
      <c r="E4" s="102"/>
      <c r="F4" s="102"/>
      <c r="G4" s="103"/>
      <c r="H4" s="103"/>
      <c r="K4" s="3"/>
      <c r="L4" s="3"/>
      <c r="M4" s="3"/>
      <c r="N4" s="3"/>
      <c r="O4" s="3"/>
      <c r="P4" s="3"/>
      <c r="AC4" s="6"/>
      <c r="AD4" s="6">
        <f>COUNTIF(B14:O63,"  ")</f>
        <v>49</v>
      </c>
    </row>
    <row r="5" spans="1:30" ht="15" customHeight="1" thickTop="1" x14ac:dyDescent="0.2">
      <c r="A5" s="115" t="str">
        <f>IF(Sol!C5="OFF","     ","Score:   ")</f>
        <v xml:space="preserve">Score:   </v>
      </c>
      <c r="B5" s="116"/>
      <c r="C5" s="104">
        <f>IF(Sol!C5="OFF","",AD10)</f>
        <v>0</v>
      </c>
      <c r="D5" s="105"/>
      <c r="E5" s="105"/>
      <c r="F5" s="105"/>
      <c r="G5" s="105"/>
      <c r="H5" s="105"/>
      <c r="K5" s="3"/>
      <c r="L5" s="3"/>
      <c r="M5" s="3"/>
      <c r="N5" s="3"/>
      <c r="O5" s="3"/>
      <c r="P5" s="3"/>
      <c r="AC5" s="7"/>
      <c r="AD5" s="7" t="s">
        <v>1</v>
      </c>
    </row>
    <row r="6" spans="1:30" ht="12.95" customHeight="1" thickBot="1" x14ac:dyDescent="0.25">
      <c r="K6" s="3"/>
      <c r="L6" s="3"/>
      <c r="M6" s="3"/>
      <c r="N6" s="3"/>
      <c r="O6" s="3"/>
      <c r="P6" s="3"/>
      <c r="AC6" s="6"/>
      <c r="AD6" s="6">
        <f>COUNTIF(B14:O63," ")</f>
        <v>0</v>
      </c>
    </row>
    <row r="7" spans="1:30" ht="15" customHeight="1" thickTop="1" x14ac:dyDescent="0.2">
      <c r="A7" s="117" t="s">
        <v>14</v>
      </c>
      <c r="B7" s="118"/>
      <c r="C7" s="106" t="s">
        <v>46</v>
      </c>
      <c r="D7" s="107"/>
      <c r="E7" s="107"/>
      <c r="K7" s="3"/>
      <c r="L7" s="3"/>
      <c r="M7" s="3"/>
      <c r="N7" s="3"/>
      <c r="O7" s="3"/>
      <c r="P7" s="3"/>
      <c r="AC7" s="5"/>
      <c r="AD7" s="5" t="s">
        <v>2</v>
      </c>
    </row>
    <row r="8" spans="1:30" ht="15.75" customHeight="1" thickBot="1" x14ac:dyDescent="0.25">
      <c r="A8" s="119" t="s">
        <v>47</v>
      </c>
      <c r="B8" s="120"/>
      <c r="C8" s="120"/>
      <c r="D8" s="120"/>
      <c r="E8" s="120"/>
      <c r="F8" s="120"/>
      <c r="G8" s="120"/>
      <c r="H8" s="121"/>
      <c r="I8" s="121"/>
      <c r="J8" s="121"/>
      <c r="K8" s="37"/>
      <c r="L8" s="3"/>
      <c r="M8" s="3"/>
      <c r="N8" s="3"/>
      <c r="O8" s="3"/>
      <c r="P8" s="3"/>
      <c r="AC8" s="6"/>
      <c r="AD8" s="6">
        <f>AD2+AD4+AD6</f>
        <v>49</v>
      </c>
    </row>
    <row r="9" spans="1:30" ht="12.95" customHeight="1" thickTop="1" x14ac:dyDescent="0.2">
      <c r="A9" s="113" t="s">
        <v>9</v>
      </c>
      <c r="B9" s="114"/>
      <c r="C9" s="114"/>
      <c r="D9" s="114"/>
      <c r="E9" s="114"/>
      <c r="F9" s="114"/>
      <c r="G9" s="114"/>
      <c r="H9" s="91"/>
      <c r="I9" s="91"/>
      <c r="J9" s="91"/>
      <c r="K9" s="38"/>
      <c r="L9" s="3"/>
      <c r="M9" s="3"/>
      <c r="N9" s="3"/>
      <c r="O9" s="3"/>
      <c r="P9" s="3"/>
      <c r="AC9" s="5"/>
      <c r="AD9" s="5" t="s">
        <v>3</v>
      </c>
    </row>
    <row r="10" spans="1:30" ht="12.95" customHeight="1" thickBot="1" x14ac:dyDescent="0.25">
      <c r="A10" s="100" t="s">
        <v>10</v>
      </c>
      <c r="B10" s="101"/>
      <c r="C10" s="101"/>
      <c r="D10" s="101"/>
      <c r="E10" s="101"/>
      <c r="F10" s="101"/>
      <c r="G10" s="101"/>
      <c r="H10" s="91"/>
      <c r="I10" s="91"/>
      <c r="J10" s="91"/>
      <c r="K10" s="39"/>
      <c r="L10" s="3"/>
      <c r="M10" s="3"/>
      <c r="N10" s="3"/>
      <c r="O10" s="3"/>
      <c r="P10" s="3"/>
      <c r="AC10" s="8"/>
      <c r="AD10" s="8">
        <f>(AD8-AD4-AD2)/AD8</f>
        <v>0</v>
      </c>
    </row>
    <row r="11" spans="1:30" ht="12.95" customHeight="1" thickTop="1" x14ac:dyDescent="0.2">
      <c r="A11" s="85" t="str">
        <f>IF(Sol!$C$5="OFF","     ","An asterisk (*) will appear to the right of an incorrect entry. ")</f>
        <v xml:space="preserve">An asterisk (*) will appear to the right of an incorrect entry. </v>
      </c>
      <c r="B11" s="12"/>
      <c r="C11" s="12"/>
      <c r="D11" s="12"/>
      <c r="E11" s="12"/>
      <c r="F11" s="12"/>
      <c r="G11" s="12"/>
      <c r="H11" s="10"/>
      <c r="I11" s="10"/>
      <c r="J11" s="10"/>
      <c r="K11" s="3"/>
      <c r="L11" s="3"/>
      <c r="M11" s="3"/>
      <c r="N11" s="3"/>
      <c r="O11" s="3"/>
      <c r="P11" s="3"/>
      <c r="AD11" t="s">
        <v>4</v>
      </c>
    </row>
    <row r="12" spans="1:30" ht="12.95" customHeight="1" x14ac:dyDescent="0.2">
      <c r="A12" s="1"/>
      <c r="B12" s="1"/>
      <c r="K12" s="3"/>
      <c r="L12" s="3"/>
      <c r="M12" s="3"/>
      <c r="N12" s="3"/>
      <c r="O12" s="3"/>
      <c r="P12" s="3"/>
      <c r="AD12" t="s">
        <v>44</v>
      </c>
    </row>
    <row r="13" spans="1:30" ht="12.95" customHeight="1" x14ac:dyDescent="0.2">
      <c r="A13" s="1"/>
      <c r="B13" s="1"/>
      <c r="K13" s="3"/>
      <c r="L13" s="3"/>
      <c r="M13" s="3"/>
      <c r="N13" s="3"/>
      <c r="O13" s="3"/>
      <c r="P13" s="3"/>
      <c r="AD13" t="s">
        <v>5</v>
      </c>
    </row>
    <row r="14" spans="1:30" ht="12.95" customHeight="1" x14ac:dyDescent="0.2">
      <c r="A14" s="46" t="s">
        <v>18</v>
      </c>
      <c r="B14" s="16"/>
      <c r="C14" s="60"/>
      <c r="D14" s="60"/>
      <c r="E14" s="60"/>
      <c r="F14" s="60"/>
      <c r="G14" s="60"/>
      <c r="H14" s="60"/>
      <c r="I14" s="60"/>
      <c r="J14" s="60"/>
      <c r="K14" s="25"/>
      <c r="AC14" s="5"/>
      <c r="AD14" s="5" t="s">
        <v>6</v>
      </c>
    </row>
    <row r="15" spans="1:30" ht="12.95" customHeight="1" x14ac:dyDescent="0.2">
      <c r="A15" s="17"/>
      <c r="B15" s="122" t="s">
        <v>19</v>
      </c>
      <c r="C15" s="123"/>
      <c r="D15" s="123"/>
      <c r="E15" s="123"/>
      <c r="F15" s="123"/>
      <c r="G15" s="123"/>
      <c r="H15" s="123"/>
      <c r="I15" s="123"/>
      <c r="J15" s="123"/>
      <c r="K15" s="124"/>
      <c r="AC15" s="5"/>
      <c r="AD15" s="5" t="s">
        <v>7</v>
      </c>
    </row>
    <row r="16" spans="1:30" ht="12.95" customHeight="1" x14ac:dyDescent="0.2">
      <c r="A16" s="17"/>
      <c r="B16" s="18"/>
      <c r="C16" s="20"/>
      <c r="D16" s="20"/>
      <c r="E16" s="36" t="s">
        <v>49</v>
      </c>
      <c r="F16" s="20"/>
      <c r="G16" s="36" t="s">
        <v>50</v>
      </c>
      <c r="H16" s="20"/>
      <c r="I16" s="36" t="s">
        <v>51</v>
      </c>
      <c r="J16" s="60"/>
      <c r="K16" s="26"/>
      <c r="AC16" s="9"/>
      <c r="AD16" s="9" t="s">
        <v>8</v>
      </c>
    </row>
    <row r="17" spans="1:29" ht="12.95" customHeight="1" x14ac:dyDescent="0.2">
      <c r="A17" s="17"/>
      <c r="B17" s="18"/>
      <c r="C17" s="20"/>
      <c r="D17" s="20"/>
      <c r="E17" s="36" t="s">
        <v>21</v>
      </c>
      <c r="F17" s="29"/>
      <c r="G17" s="36" t="s">
        <v>59</v>
      </c>
      <c r="H17" s="20"/>
      <c r="I17" s="36" t="s">
        <v>23</v>
      </c>
      <c r="J17" s="29"/>
      <c r="K17" s="26"/>
    </row>
    <row r="18" spans="1:29" ht="12.95" customHeight="1" x14ac:dyDescent="0.2">
      <c r="A18" s="17"/>
      <c r="B18" s="18"/>
      <c r="C18" s="34" t="s">
        <v>20</v>
      </c>
      <c r="D18" s="35"/>
      <c r="E18" s="34" t="s">
        <v>22</v>
      </c>
      <c r="F18" s="34"/>
      <c r="G18" s="34" t="s">
        <v>60</v>
      </c>
      <c r="H18" s="35"/>
      <c r="I18" s="34" t="s">
        <v>16</v>
      </c>
      <c r="J18" s="34"/>
      <c r="K18" s="26"/>
    </row>
    <row r="19" spans="1:29" ht="12.95" customHeight="1" x14ac:dyDescent="0.2">
      <c r="A19" s="17"/>
      <c r="B19" s="18"/>
      <c r="C19" s="20"/>
      <c r="D19" s="20"/>
      <c r="E19" s="20"/>
      <c r="F19" s="20"/>
      <c r="G19" s="20"/>
      <c r="H19" s="20"/>
      <c r="I19" s="20"/>
      <c r="J19" s="20"/>
      <c r="K19" s="26"/>
    </row>
    <row r="20" spans="1:29" ht="15" customHeight="1" x14ac:dyDescent="0.2">
      <c r="A20" s="17"/>
      <c r="B20" s="18"/>
      <c r="C20" s="29">
        <v>1</v>
      </c>
      <c r="D20" s="20"/>
      <c r="E20" s="47"/>
      <c r="F20" s="28" t="str">
        <f>IF(Sol!$C$5="OFF","",IF(E20="","  ",IF(AND(E20&lt;&gt;"",E20&lt;&gt;Sol!E20),"*"," ")))</f>
        <v xml:space="preserve">  </v>
      </c>
      <c r="G20" s="47"/>
      <c r="H20" s="28" t="str">
        <f>IF(Sol!$C$5="OFF","",IF(G20="","  ",IF(AND(G20&lt;&gt;"",G20&lt;&gt;Sol!G20),"*"," ")))</f>
        <v xml:space="preserve">  </v>
      </c>
      <c r="I20" s="47"/>
      <c r="J20" s="28" t="str">
        <f>IF(Sol!$C$5="OFF","",IF(I20="","  ",IF(AND(I20&lt;&gt;"",I20&lt;&gt;Sol!I20),"*"," ")))</f>
        <v xml:space="preserve">  </v>
      </c>
      <c r="K20" s="44"/>
    </row>
    <row r="21" spans="1:29" ht="15" customHeight="1" x14ac:dyDescent="0.2">
      <c r="A21" s="17"/>
      <c r="B21" s="18"/>
      <c r="C21" s="29">
        <v>2</v>
      </c>
      <c r="D21" s="20"/>
      <c r="E21" s="32"/>
      <c r="F21" s="28" t="str">
        <f>IF(Sol!$C$5="OFF","",IF(E21="","  ",IF(AND(E21&lt;&gt;"",E21&lt;&gt;Sol!E21),"*"," ")))</f>
        <v xml:space="preserve">  </v>
      </c>
      <c r="G21" s="32"/>
      <c r="H21" s="28" t="str">
        <f>IF(Sol!$C$5="OFF","",IF(G21="","  ",IF(AND(G21&lt;&gt;"",G21&lt;&gt;Sol!G21),"*"," ")))</f>
        <v xml:space="preserve">  </v>
      </c>
      <c r="I21" s="32"/>
      <c r="J21" s="28" t="str">
        <f>IF(Sol!$C$5="OFF","",IF(I21="","  ",IF(AND(I21&lt;&gt;"",I21&lt;&gt;Sol!I21),"*"," ")))</f>
        <v xml:space="preserve">  </v>
      </c>
      <c r="K21" s="44"/>
    </row>
    <row r="22" spans="1:29" ht="15" customHeight="1" x14ac:dyDescent="0.2">
      <c r="A22" s="17"/>
      <c r="B22" s="18"/>
      <c r="C22" s="29">
        <v>3</v>
      </c>
      <c r="D22" s="20"/>
      <c r="E22" s="84"/>
      <c r="F22" s="28" t="str">
        <f>IF(Sol!$C$5="OFF","",IF(E22="","  ",IF(AND(E22&lt;&gt;"",E22&lt;&gt;Sol!E22),"*"," ")))</f>
        <v xml:space="preserve">  </v>
      </c>
      <c r="G22" s="84"/>
      <c r="H22" s="28" t="str">
        <f>IF(Sol!$C$5="OFF","",IF(G22="","  ",IF(AND(G22&lt;&gt;"",G22&lt;&gt;Sol!G22),"*"," ")))</f>
        <v xml:space="preserve">  </v>
      </c>
      <c r="I22" s="84"/>
      <c r="J22" s="28" t="str">
        <f>IF(Sol!$C$5="OFF","",IF(I22="","  ",IF(AND(I22&lt;&gt;"",I22&lt;&gt;Sol!I22),"*"," ")))</f>
        <v xml:space="preserve">  </v>
      </c>
      <c r="K22" s="44"/>
    </row>
    <row r="23" spans="1:29" ht="15" customHeight="1" x14ac:dyDescent="0.2">
      <c r="A23" s="17"/>
      <c r="B23" s="18"/>
      <c r="C23" s="29">
        <v>4</v>
      </c>
      <c r="D23" s="20"/>
      <c r="E23" s="33"/>
      <c r="F23" s="28" t="str">
        <f>IF(Sol!$C$5="OFF","",IF(E23="","  ",IF(AND(E23&lt;&gt;"",E23&lt;&gt;Sol!E23),"*"," ")))</f>
        <v xml:space="preserve">  </v>
      </c>
      <c r="G23" s="33"/>
      <c r="H23" s="28" t="str">
        <f>IF(Sol!$C$5="OFF","",IF(G23="","  ",IF(AND(G23&lt;&gt;"",G23&lt;&gt;Sol!G23),"*"," ")))</f>
        <v xml:space="preserve">  </v>
      </c>
      <c r="I23" s="33"/>
      <c r="J23" s="28" t="str">
        <f>IF(Sol!$C$5="OFF","",IF(I23="","  ",IF(AND(I23&lt;&gt;"",I23&lt;&gt;Sol!I23),"*"," ")))</f>
        <v xml:space="preserve">  </v>
      </c>
      <c r="K23" s="44"/>
    </row>
    <row r="24" spans="1:29" ht="15" customHeight="1" thickBot="1" x14ac:dyDescent="0.25">
      <c r="A24" s="17"/>
      <c r="B24" s="18"/>
      <c r="C24" s="29" t="s">
        <v>17</v>
      </c>
      <c r="D24" s="20"/>
      <c r="E24" s="78"/>
      <c r="F24" s="28" t="str">
        <f>IF(Sol!$C$5="OFF","",IF(E24="","  ",IF(AND(E24&lt;&gt;"",E24&lt;&gt;Sol!E24),"*"," ")))</f>
        <v xml:space="preserve">  </v>
      </c>
      <c r="G24" s="78"/>
      <c r="H24" s="28" t="str">
        <f>IF(Sol!$C$5="OFF","",IF(G24="","  ",IF(AND(G24&lt;&gt;"",G24&lt;&gt;Sol!G24),"*"," ")))</f>
        <v xml:space="preserve">  </v>
      </c>
      <c r="I24" s="78"/>
      <c r="J24" s="28" t="str">
        <f>IF(Sol!$C$5="OFF","",IF(I24="","  ",IF(AND(I24&lt;&gt;"",I24&lt;&gt;Sol!I24),"*"," ")))</f>
        <v xml:space="preserve">  </v>
      </c>
      <c r="K24" s="44"/>
    </row>
    <row r="25" spans="1:29" ht="15" customHeight="1" thickTop="1" x14ac:dyDescent="0.2">
      <c r="A25" s="17"/>
      <c r="B25" s="18"/>
      <c r="C25" s="29"/>
      <c r="D25" s="20"/>
      <c r="E25" s="20"/>
      <c r="F25" s="30"/>
      <c r="G25" s="20"/>
      <c r="H25" s="21"/>
      <c r="I25" s="20"/>
      <c r="J25" s="21"/>
      <c r="K25" s="44"/>
    </row>
    <row r="26" spans="1:29" x14ac:dyDescent="0.2">
      <c r="A26" s="17"/>
      <c r="B26" s="63"/>
      <c r="C26" s="40" t="s">
        <v>24</v>
      </c>
      <c r="D26" s="20"/>
      <c r="E26" s="20"/>
      <c r="F26" s="30"/>
      <c r="G26" s="20"/>
      <c r="H26" s="21"/>
      <c r="I26" s="20"/>
      <c r="J26" s="21"/>
      <c r="K26" s="44"/>
    </row>
    <row r="27" spans="1:29" x14ac:dyDescent="0.2">
      <c r="A27" s="17"/>
      <c r="B27" s="18"/>
      <c r="C27" s="29"/>
      <c r="D27" s="20"/>
      <c r="E27" s="20"/>
      <c r="F27" s="30"/>
      <c r="G27" s="20"/>
      <c r="H27" s="21"/>
      <c r="I27" s="20"/>
      <c r="J27" s="21"/>
      <c r="K27" s="44"/>
    </row>
    <row r="28" spans="1:29" x14ac:dyDescent="0.2">
      <c r="A28" s="17"/>
      <c r="B28" s="64"/>
      <c r="C28" s="40" t="s">
        <v>25</v>
      </c>
      <c r="D28" s="20"/>
      <c r="E28" s="20"/>
      <c r="F28" s="30"/>
      <c r="G28" s="20"/>
      <c r="H28" s="21"/>
      <c r="I28" s="20"/>
      <c r="J28" s="21"/>
      <c r="K28" s="44"/>
    </row>
    <row r="29" spans="1:29" ht="18" customHeight="1" x14ac:dyDescent="0.2">
      <c r="A29" s="17"/>
      <c r="B29" s="18"/>
      <c r="C29" s="65" t="s">
        <v>30</v>
      </c>
      <c r="D29" s="76" t="s">
        <v>52</v>
      </c>
      <c r="E29" s="65"/>
      <c r="F29" s="69" t="s">
        <v>26</v>
      </c>
      <c r="G29" s="65" t="s">
        <v>27</v>
      </c>
      <c r="H29" s="70" t="s">
        <v>28</v>
      </c>
      <c r="I29" s="66" t="s">
        <v>29</v>
      </c>
      <c r="J29" s="67"/>
      <c r="K29" s="44"/>
    </row>
    <row r="30" spans="1:29" ht="13.5" thickBot="1" x14ac:dyDescent="0.25">
      <c r="A30" s="17"/>
      <c r="B30" s="18"/>
      <c r="C30" s="47"/>
      <c r="D30" s="28" t="str">
        <f>IF(Sol!$C$5="OFF","",IF(C30="","  ",IF(AND(C30&lt;&gt;"",C30&lt;&gt;Sol!C30),"*"," ")))</f>
        <v xml:space="preserve">  </v>
      </c>
      <c r="E30" s="47"/>
      <c r="F30" s="28" t="str">
        <f>IF(Sol!$C$5="OFF","",IF(E30="","  ",IF(AND(E30&lt;&gt;"",E30&lt;&gt;Sol!E30),"*"," ")))</f>
        <v xml:space="preserve">  </v>
      </c>
      <c r="G30" s="22"/>
      <c r="H30" s="28" t="str">
        <f>IF(Sol!$C$5="OFF","",IF(G30="","  ",IF(AND(G30&lt;&gt;"",G30&lt;&gt;Sol!G30),"*"," ")))</f>
        <v xml:space="preserve">  </v>
      </c>
      <c r="I30" s="45"/>
      <c r="J30" s="28" t="str">
        <f>IF(Sol!$C$5="OFF","",IF(I30="","  ",IF(AND(I30&lt;&gt;"",I30&lt;&gt;Sol!I30),"*"," ")))</f>
        <v xml:space="preserve">  </v>
      </c>
      <c r="K30" s="44"/>
    </row>
    <row r="31" spans="1:29" ht="18" customHeight="1" thickTop="1" x14ac:dyDescent="0.2">
      <c r="A31" s="17"/>
      <c r="B31" s="18"/>
      <c r="C31" s="29"/>
      <c r="D31" s="20"/>
      <c r="E31" s="20"/>
      <c r="F31" s="30"/>
      <c r="G31" s="20"/>
      <c r="H31" s="21"/>
      <c r="I31" s="20"/>
      <c r="J31" s="21"/>
      <c r="K31" s="44"/>
      <c r="AC31" s="5"/>
    </row>
    <row r="32" spans="1:29" x14ac:dyDescent="0.2">
      <c r="A32" s="17"/>
      <c r="B32" s="18"/>
      <c r="C32" s="40" t="s">
        <v>61</v>
      </c>
      <c r="D32" s="20"/>
      <c r="E32" s="20"/>
      <c r="F32" s="30"/>
      <c r="G32" s="20"/>
      <c r="H32" s="21"/>
      <c r="I32" s="20"/>
      <c r="J32" s="21"/>
      <c r="K32" s="44"/>
      <c r="AC32" s="5"/>
    </row>
    <row r="33" spans="1:29" ht="15" customHeight="1" x14ac:dyDescent="0.2">
      <c r="A33" s="17"/>
      <c r="B33" s="18"/>
      <c r="C33" s="65" t="s">
        <v>30</v>
      </c>
      <c r="D33" s="76" t="s">
        <v>52</v>
      </c>
      <c r="E33" s="65"/>
      <c r="F33" s="69" t="s">
        <v>26</v>
      </c>
      <c r="G33" s="65" t="s">
        <v>31</v>
      </c>
      <c r="H33" s="70" t="s">
        <v>28</v>
      </c>
      <c r="I33" s="65" t="s">
        <v>32</v>
      </c>
      <c r="J33" s="67"/>
      <c r="K33" s="44"/>
    </row>
    <row r="34" spans="1:29" ht="15" customHeight="1" thickBot="1" x14ac:dyDescent="0.25">
      <c r="A34" s="17"/>
      <c r="B34" s="18"/>
      <c r="C34" s="47"/>
      <c r="D34" s="28" t="str">
        <f>IF(Sol!$C$5="OFF","",IF(C34="","  ",IF(AND(C34&lt;&gt;"",C34&lt;&gt;Sol!C34),"*"," ")))</f>
        <v xml:space="preserve">  </v>
      </c>
      <c r="E34" s="47"/>
      <c r="F34" s="28" t="str">
        <f>IF(Sol!$C$5="OFF","",IF(E34="","  ",IF(AND(E34&lt;&gt;"",E34&lt;&gt;Sol!E34),"*"," ")))</f>
        <v xml:space="preserve">  </v>
      </c>
      <c r="G34" s="22"/>
      <c r="H34" s="28" t="str">
        <f>IF(Sol!$C$5="OFF","",IF(G34="","  ",IF(AND(G34&lt;&gt;"",G34&lt;&gt;Sol!G34),"*"," ")))</f>
        <v xml:space="preserve">  </v>
      </c>
      <c r="I34" s="79"/>
      <c r="J34" s="28" t="str">
        <f>IF(Sol!$C$5="OFF","",IF(I34="","  ",IF(AND(I34&lt;&gt;"",I34&lt;&gt;Sol!I34),"*"," ")))</f>
        <v xml:space="preserve">  </v>
      </c>
      <c r="K34" s="44"/>
      <c r="AC34" s="5"/>
    </row>
    <row r="35" spans="1:29" ht="15" customHeight="1" thickTop="1" x14ac:dyDescent="0.2">
      <c r="A35" s="17"/>
      <c r="B35" s="18"/>
      <c r="C35" s="29"/>
      <c r="D35" s="20"/>
      <c r="E35" s="20"/>
      <c r="F35" s="30"/>
      <c r="G35" s="20"/>
      <c r="H35" s="21"/>
      <c r="I35" s="20"/>
      <c r="J35" s="21"/>
      <c r="K35" s="44"/>
    </row>
    <row r="36" spans="1:29" ht="15" customHeight="1" x14ac:dyDescent="0.2">
      <c r="A36" s="17"/>
      <c r="B36" s="18"/>
      <c r="C36" s="29"/>
      <c r="D36" s="20"/>
      <c r="E36" s="65" t="s">
        <v>32</v>
      </c>
      <c r="F36" s="72" t="s">
        <v>33</v>
      </c>
      <c r="G36" s="65" t="s">
        <v>34</v>
      </c>
      <c r="H36" s="70" t="s">
        <v>28</v>
      </c>
      <c r="I36" s="66" t="s">
        <v>29</v>
      </c>
      <c r="J36" s="21"/>
      <c r="K36" s="44"/>
    </row>
    <row r="37" spans="1:29" ht="15" customHeight="1" x14ac:dyDescent="0.2">
      <c r="A37" s="17"/>
      <c r="B37" s="18"/>
      <c r="C37" s="89" t="s">
        <v>53</v>
      </c>
      <c r="D37" s="20"/>
      <c r="E37" s="80"/>
      <c r="F37" s="28" t="str">
        <f>IF(Sol!$C$5="OFF","",IF(E37="","  ",IF(AND(E37&lt;&gt;"",E37&lt;&gt;Sol!E37),"*"," ")))</f>
        <v xml:space="preserve">  </v>
      </c>
      <c r="G37" s="22"/>
      <c r="H37" s="28" t="str">
        <f>IF(Sol!$C$5="OFF","",IF(G37="","  ",IF(AND(G37&lt;&gt;"",G37&lt;&gt;Sol!G37),"*"," ")))</f>
        <v xml:space="preserve">  </v>
      </c>
      <c r="I37" s="81"/>
      <c r="J37" s="28" t="str">
        <f>IF(Sol!$C$5="OFF","",IF(I37="","  ",IF(AND(I37&lt;&gt;"",I37&lt;&gt;Sol!I37),"*"," ")))</f>
        <v xml:space="preserve">  </v>
      </c>
      <c r="K37" s="44"/>
    </row>
    <row r="38" spans="1:29" ht="15" customHeight="1" x14ac:dyDescent="0.2">
      <c r="A38" s="17"/>
      <c r="B38" s="18"/>
      <c r="C38" s="89" t="s">
        <v>54</v>
      </c>
      <c r="D38" s="20"/>
      <c r="E38" s="80"/>
      <c r="F38" s="28" t="str">
        <f>IF(Sol!$C$5="OFF","",IF(E38="","  ",IF(AND(E38&lt;&gt;"",E38&lt;&gt;Sol!E38),"*"," ")))</f>
        <v xml:space="preserve">  </v>
      </c>
      <c r="G38" s="22"/>
      <c r="H38" s="28" t="str">
        <f>IF(Sol!$C$5="OFF","",IF(G38="","  ",IF(AND(G38&lt;&gt;"",G38&lt;&gt;Sol!G38),"*"," ")))</f>
        <v xml:space="preserve">  </v>
      </c>
      <c r="I38" s="81"/>
      <c r="J38" s="28" t="str">
        <f>IF(Sol!$C$5="OFF","",IF(I38="","  ",IF(AND(I38&lt;&gt;"",I38&lt;&gt;Sol!I38),"*"," ")))</f>
        <v xml:space="preserve">  </v>
      </c>
      <c r="K38" s="44"/>
    </row>
    <row r="39" spans="1:29" ht="15" customHeight="1" x14ac:dyDescent="0.2">
      <c r="A39" s="17"/>
      <c r="B39" s="18"/>
      <c r="C39" s="89" t="s">
        <v>55</v>
      </c>
      <c r="D39" s="20"/>
      <c r="E39" s="80"/>
      <c r="F39" s="28" t="str">
        <f>IF(Sol!$C$5="OFF","",IF(E39="","  ",IF(AND(E39&lt;&gt;"",E39&lt;&gt;Sol!E39),"*"," ")))</f>
        <v xml:space="preserve">  </v>
      </c>
      <c r="G39" s="22"/>
      <c r="H39" s="28" t="str">
        <f>IF(Sol!$C$5="OFF","",IF(G39="","  ",IF(AND(G39&lt;&gt;"",G39&lt;&gt;Sol!G39),"*"," ")))</f>
        <v xml:space="preserve">  </v>
      </c>
      <c r="I39" s="81"/>
      <c r="J39" s="28" t="str">
        <f>IF(Sol!$C$5="OFF","",IF(I39="","  ",IF(AND(I39&lt;&gt;"",I39&lt;&gt;Sol!I39),"*"," ")))</f>
        <v xml:space="preserve">  </v>
      </c>
      <c r="K39" s="44"/>
    </row>
    <row r="40" spans="1:29" ht="15" customHeight="1" x14ac:dyDescent="0.2">
      <c r="A40" s="17"/>
      <c r="B40" s="18"/>
      <c r="C40" s="89" t="s">
        <v>56</v>
      </c>
      <c r="D40" s="20"/>
      <c r="E40" s="80"/>
      <c r="F40" s="28" t="str">
        <f>IF(Sol!$C$5="OFF","",IF(E40="","  ",IF(AND(E40&lt;&gt;"",E40&lt;&gt;Sol!E40),"*"," ")))</f>
        <v xml:space="preserve">  </v>
      </c>
      <c r="G40" s="22"/>
      <c r="H40" s="28" t="str">
        <f>IF(Sol!$C$5="OFF","",IF(G40="","  ",IF(AND(G40&lt;&gt;"",G40&lt;&gt;Sol!G40),"*"," ")))</f>
        <v xml:space="preserve">  </v>
      </c>
      <c r="I40" s="81"/>
      <c r="J40" s="28" t="str">
        <f>IF(Sol!$C$5="OFF","",IF(I40="","  ",IF(AND(I40&lt;&gt;"",I40&lt;&gt;Sol!I40),"*"," ")))</f>
        <v xml:space="preserve">  </v>
      </c>
      <c r="K40" s="44"/>
    </row>
    <row r="41" spans="1:29" ht="15" customHeight="1" x14ac:dyDescent="0.2">
      <c r="A41" s="17"/>
      <c r="B41" s="18"/>
      <c r="C41" s="29"/>
      <c r="D41" s="20"/>
      <c r="E41" s="20"/>
      <c r="F41" s="30"/>
      <c r="G41" s="20"/>
      <c r="H41" s="21"/>
      <c r="I41" s="20"/>
      <c r="J41" s="21"/>
      <c r="K41" s="44"/>
    </row>
    <row r="42" spans="1:29" ht="15" customHeight="1" x14ac:dyDescent="0.2">
      <c r="A42" s="17"/>
      <c r="B42" s="18"/>
      <c r="C42" s="40" t="s">
        <v>35</v>
      </c>
      <c r="D42" s="20"/>
      <c r="E42" s="20"/>
      <c r="F42" s="30"/>
      <c r="G42" s="20"/>
      <c r="H42" s="21"/>
      <c r="I42" s="20"/>
      <c r="J42" s="21"/>
      <c r="K42" s="44"/>
    </row>
    <row r="43" spans="1:29" ht="15" customHeight="1" x14ac:dyDescent="0.2">
      <c r="A43" s="17"/>
      <c r="B43" s="18"/>
      <c r="C43" s="40"/>
      <c r="D43" s="20"/>
      <c r="E43" s="111" t="s">
        <v>36</v>
      </c>
      <c r="F43" s="30"/>
      <c r="G43" s="20"/>
      <c r="H43" s="21"/>
      <c r="I43" s="20"/>
      <c r="J43" s="21"/>
      <c r="K43" s="44"/>
    </row>
    <row r="44" spans="1:29" ht="15" customHeight="1" x14ac:dyDescent="0.2">
      <c r="A44" s="17"/>
      <c r="B44" s="18"/>
      <c r="C44" s="29"/>
      <c r="D44" s="20"/>
      <c r="E44" s="112"/>
      <c r="F44" s="72" t="s">
        <v>33</v>
      </c>
      <c r="G44" s="65" t="s">
        <v>32</v>
      </c>
      <c r="H44" s="70" t="s">
        <v>28</v>
      </c>
      <c r="I44" s="66" t="s">
        <v>29</v>
      </c>
      <c r="J44" s="21"/>
      <c r="K44" s="44"/>
    </row>
    <row r="45" spans="1:29" ht="15" customHeight="1" x14ac:dyDescent="0.2">
      <c r="A45" s="17"/>
      <c r="B45" s="18"/>
      <c r="C45" s="89" t="s">
        <v>53</v>
      </c>
      <c r="D45" s="20"/>
      <c r="E45" s="47"/>
      <c r="F45" s="28" t="str">
        <f>IF(Sol!$C$5="OFF","",IF(E45="","  ",IF(AND(E45&lt;&gt;"",E45&lt;&gt;Sol!E45),"*"," ")))</f>
        <v xml:space="preserve">  </v>
      </c>
      <c r="G45" s="82"/>
      <c r="H45" s="28" t="str">
        <f>IF(Sol!$C$5="OFF","",IF(G45="","  ",IF(AND(G45&lt;&gt;"",G45&lt;&gt;Sol!G45),"*"," ")))</f>
        <v xml:space="preserve">  </v>
      </c>
      <c r="I45" s="81"/>
      <c r="J45" s="28" t="str">
        <f>IF(Sol!$C$5="OFF","",IF(I45="","  ",IF(AND(I45&lt;&gt;"",I45&lt;&gt;Sol!I45),"*"," ")))</f>
        <v xml:space="preserve">  </v>
      </c>
      <c r="K45" s="44"/>
    </row>
    <row r="46" spans="1:29" ht="15" customHeight="1" x14ac:dyDescent="0.2">
      <c r="A46" s="17"/>
      <c r="B46" s="18"/>
      <c r="C46" s="89" t="s">
        <v>54</v>
      </c>
      <c r="D46" s="20"/>
      <c r="E46" s="47"/>
      <c r="F46" s="28" t="str">
        <f>IF(Sol!$C$5="OFF","",IF(E46="","  ",IF(AND(E46&lt;&gt;"",E46&lt;&gt;Sol!E46),"*"," ")))</f>
        <v xml:space="preserve">  </v>
      </c>
      <c r="G46" s="82"/>
      <c r="H46" s="28" t="str">
        <f>IF(Sol!$C$5="OFF","",IF(G46="","  ",IF(AND(G46&lt;&gt;"",G46&lt;&gt;Sol!G46),"*"," ")))</f>
        <v xml:space="preserve">  </v>
      </c>
      <c r="I46" s="81"/>
      <c r="J46" s="28" t="str">
        <f>IF(Sol!$C$5="OFF","",IF(I46="","  ",IF(AND(I46&lt;&gt;"",I46&lt;&gt;Sol!I46),"*"," ")))</f>
        <v xml:space="preserve">  </v>
      </c>
      <c r="K46" s="44"/>
    </row>
    <row r="47" spans="1:29" ht="15" customHeight="1" x14ac:dyDescent="0.2">
      <c r="A47" s="17"/>
      <c r="B47" s="18"/>
      <c r="C47" s="89" t="s">
        <v>55</v>
      </c>
      <c r="D47" s="20"/>
      <c r="E47" s="47"/>
      <c r="F47" s="28" t="str">
        <f>IF(Sol!$C$5="OFF","",IF(E47="","  ",IF(AND(E47&lt;&gt;"",E47&lt;&gt;Sol!E47),"*"," ")))</f>
        <v xml:space="preserve">  </v>
      </c>
      <c r="G47" s="82"/>
      <c r="H47" s="28" t="str">
        <f>IF(Sol!$C$5="OFF","",IF(G47="","  ",IF(AND(G47&lt;&gt;"",G47&lt;&gt;Sol!G47),"*"," ")))</f>
        <v xml:space="preserve">  </v>
      </c>
      <c r="I47" s="81"/>
      <c r="J47" s="28" t="str">
        <f>IF(Sol!$C$5="OFF","",IF(I47="","  ",IF(AND(I47&lt;&gt;"",I47&lt;&gt;Sol!I47),"*"," ")))</f>
        <v xml:space="preserve">  </v>
      </c>
      <c r="K47" s="44"/>
    </row>
    <row r="48" spans="1:29" ht="15" customHeight="1" x14ac:dyDescent="0.2">
      <c r="A48" s="17"/>
      <c r="B48" s="18"/>
      <c r="C48" s="19" t="s">
        <v>38</v>
      </c>
      <c r="D48" s="20"/>
      <c r="E48" s="29"/>
      <c r="F48" s="30"/>
      <c r="G48" s="29"/>
      <c r="H48" s="21"/>
      <c r="I48" s="20"/>
      <c r="J48" s="21"/>
      <c r="K48" s="44"/>
    </row>
    <row r="49" spans="1:13" ht="15" customHeight="1" x14ac:dyDescent="0.2">
      <c r="A49" s="17"/>
      <c r="B49" s="18"/>
      <c r="C49" s="40"/>
      <c r="D49" s="20"/>
      <c r="E49" s="111" t="s">
        <v>36</v>
      </c>
      <c r="F49" s="30"/>
      <c r="G49" s="111" t="s">
        <v>37</v>
      </c>
      <c r="H49" s="21"/>
      <c r="I49" s="20"/>
      <c r="J49" s="21"/>
      <c r="K49" s="44"/>
    </row>
    <row r="50" spans="1:13" ht="15" customHeight="1" x14ac:dyDescent="0.2">
      <c r="A50" s="17"/>
      <c r="B50" s="18"/>
      <c r="C50" s="29"/>
      <c r="D50" s="20"/>
      <c r="E50" s="112"/>
      <c r="F50" s="68" t="s">
        <v>57</v>
      </c>
      <c r="G50" s="112"/>
      <c r="H50" s="70" t="s">
        <v>28</v>
      </c>
      <c r="I50" s="66" t="s">
        <v>29</v>
      </c>
      <c r="J50" s="21"/>
      <c r="K50" s="44"/>
    </row>
    <row r="51" spans="1:13" ht="15" customHeight="1" x14ac:dyDescent="0.2">
      <c r="A51" s="17"/>
      <c r="B51" s="18"/>
      <c r="C51" s="89" t="s">
        <v>56</v>
      </c>
      <c r="D51" s="20"/>
      <c r="E51" s="47"/>
      <c r="F51" s="28" t="str">
        <f>IF(Sol!$C$5="OFF","",IF(E51="","  ",IF(AND(E51&lt;&gt;"",E51&lt;&gt;Sol!E51),"*"," ")))</f>
        <v xml:space="preserve">  </v>
      </c>
      <c r="G51" s="47"/>
      <c r="H51" s="28" t="str">
        <f>IF(Sol!$C$5="OFF","",IF(G51="","  ",IF(AND(G51&lt;&gt;"",G51&lt;&gt;Sol!G51),"*"," ")))</f>
        <v xml:space="preserve">  </v>
      </c>
      <c r="I51" s="81"/>
      <c r="J51" s="28" t="str">
        <f>IF(Sol!$C$5="OFF","",IF(I51="","  ",IF(AND(I51&lt;&gt;"",I51&lt;&gt;Sol!I51),"*"," ")))</f>
        <v xml:space="preserve">  </v>
      </c>
      <c r="K51" s="44"/>
    </row>
    <row r="52" spans="1:13" ht="15" customHeight="1" x14ac:dyDescent="0.2">
      <c r="A52" s="17"/>
      <c r="B52" s="23"/>
      <c r="C52" s="24"/>
      <c r="D52" s="24"/>
      <c r="E52" s="31"/>
      <c r="F52" s="31"/>
      <c r="G52" s="31"/>
      <c r="H52" s="31"/>
      <c r="I52" s="31"/>
      <c r="J52" s="31"/>
      <c r="K52" s="27"/>
    </row>
    <row r="53" spans="1:13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46" t="s">
        <v>39</v>
      </c>
      <c r="B55" s="50"/>
      <c r="C55" s="51"/>
      <c r="D55" s="51"/>
      <c r="E55" s="51"/>
      <c r="F55" s="51"/>
      <c r="G55" s="51"/>
      <c r="H55" s="51"/>
      <c r="I55" s="51"/>
      <c r="J55" s="52"/>
      <c r="K55" s="3"/>
      <c r="L55" s="3"/>
      <c r="M55" s="3"/>
    </row>
    <row r="56" spans="1:13" ht="15" customHeight="1" x14ac:dyDescent="0.2">
      <c r="A56" s="3"/>
      <c r="B56" s="53"/>
      <c r="C56" s="88" t="s">
        <v>58</v>
      </c>
      <c r="D56" s="54"/>
      <c r="E56" s="54"/>
      <c r="F56" s="54"/>
      <c r="G56" s="54"/>
      <c r="H56" s="54"/>
      <c r="I56" s="54"/>
      <c r="J56" s="55"/>
      <c r="K56" s="3"/>
      <c r="L56" s="3"/>
      <c r="M56" s="3"/>
    </row>
    <row r="57" spans="1:13" ht="15" customHeight="1" x14ac:dyDescent="0.2">
      <c r="A57" s="3"/>
      <c r="B57" s="53"/>
      <c r="C57" s="54"/>
      <c r="D57" s="54"/>
      <c r="E57" s="108"/>
      <c r="F57" s="109"/>
      <c r="G57" s="110"/>
      <c r="H57" s="48" t="str">
        <f>IF(Sol!$C$5="OFF","",IF(E57="","  ",IF(AND(E57&lt;&gt;"",E57&lt;&gt;Sol!E57),"*"," ")))</f>
        <v xml:space="preserve">  </v>
      </c>
      <c r="I57" s="54"/>
      <c r="J57" s="55"/>
      <c r="K57" s="3"/>
      <c r="L57" s="3"/>
      <c r="M57" s="3"/>
    </row>
    <row r="58" spans="1:13" x14ac:dyDescent="0.2">
      <c r="A58" s="3"/>
      <c r="B58" s="56"/>
      <c r="C58" s="57"/>
      <c r="D58" s="57"/>
      <c r="E58" s="57"/>
      <c r="F58" s="57"/>
      <c r="G58" s="57"/>
      <c r="H58" s="57"/>
      <c r="I58" s="57"/>
      <c r="J58" s="58"/>
      <c r="K58" s="3"/>
      <c r="L58" s="3"/>
      <c r="M58" s="3"/>
    </row>
    <row r="59" spans="1:13" ht="1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" customHeight="1" x14ac:dyDescent="0.2">
      <c r="A60" s="46" t="s">
        <v>42</v>
      </c>
      <c r="B60" s="50"/>
      <c r="C60" s="51"/>
      <c r="D60" s="51"/>
      <c r="E60" s="51"/>
      <c r="F60" s="51"/>
      <c r="G60" s="51"/>
      <c r="H60" s="51"/>
      <c r="I60" s="51"/>
      <c r="J60" s="52"/>
      <c r="K60" s="3"/>
      <c r="L60" s="3"/>
      <c r="M60" s="3"/>
    </row>
    <row r="61" spans="1:13" ht="15" customHeight="1" x14ac:dyDescent="0.2">
      <c r="A61" s="3"/>
      <c r="B61" s="53"/>
      <c r="C61" s="77" t="s">
        <v>45</v>
      </c>
      <c r="D61" s="54"/>
      <c r="E61" s="54"/>
      <c r="F61" s="54"/>
      <c r="G61" s="54"/>
      <c r="H61" s="54"/>
      <c r="I61" s="54"/>
      <c r="J61" s="55"/>
    </row>
    <row r="62" spans="1:13" ht="15" customHeight="1" x14ac:dyDescent="0.2">
      <c r="A62" s="3"/>
      <c r="B62" s="53"/>
      <c r="C62" s="54"/>
      <c r="D62" s="54"/>
      <c r="E62" s="108"/>
      <c r="F62" s="109"/>
      <c r="G62" s="110"/>
      <c r="H62" s="48" t="str">
        <f>IF(Sol!$C$5="OFF","",IF(E62="","  ",IF(AND(E62&lt;&gt;"",E62&lt;&gt;Sol!E62),"*"," ")))</f>
        <v xml:space="preserve">  </v>
      </c>
      <c r="I62" s="54"/>
      <c r="J62" s="55"/>
    </row>
    <row r="63" spans="1:13" x14ac:dyDescent="0.2">
      <c r="A63" s="3"/>
      <c r="B63" s="56"/>
      <c r="C63" s="57"/>
      <c r="D63" s="57"/>
      <c r="E63" s="57"/>
      <c r="F63" s="57"/>
      <c r="G63" s="57"/>
      <c r="H63" s="57"/>
      <c r="I63" s="57"/>
      <c r="J63" s="58"/>
    </row>
  </sheetData>
  <sheetProtection password="EF22" sheet="1" objects="1" scenarios="1"/>
  <mergeCells count="19">
    <mergeCell ref="A10:J10"/>
    <mergeCell ref="C4:H4"/>
    <mergeCell ref="C5:H5"/>
    <mergeCell ref="C7:E7"/>
    <mergeCell ref="E62:G62"/>
    <mergeCell ref="E43:E44"/>
    <mergeCell ref="E49:E50"/>
    <mergeCell ref="G49:G50"/>
    <mergeCell ref="E57:G57"/>
    <mergeCell ref="A9:J9"/>
    <mergeCell ref="A5:B5"/>
    <mergeCell ref="A7:B7"/>
    <mergeCell ref="A8:J8"/>
    <mergeCell ref="B15:K15"/>
    <mergeCell ref="A1:H1"/>
    <mergeCell ref="A2:B2"/>
    <mergeCell ref="C2:H2"/>
    <mergeCell ref="A3:B3"/>
    <mergeCell ref="C3:H3"/>
  </mergeCells>
  <phoneticPr fontId="3" type="noConversion"/>
  <dataValidations count="2">
    <dataValidation type="list" allowBlank="1" showInputMessage="1" showErrorMessage="1" sqref="E57:G57">
      <formula1>"straight-line method,units-of-production method,double-declining-balance method,all yield the same in 2013"</formula1>
    </dataValidation>
    <dataValidation type="list" allowBlank="1" showInputMessage="1" showErrorMessage="1" sqref="E62:G62">
      <formula1>"straight-line method,units-of-production method,double-declining-balance method,all yield the same overall"</formula1>
    </dataValidation>
  </dataValidations>
  <pageMargins left="0.75" right="0.75" top="1" bottom="1" header="0.5" footer="0.5"/>
  <pageSetup scale="78" orientation="landscape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showGridLines="0" workbookViewId="0">
      <selection activeCell="C2" sqref="C2:H2"/>
    </sheetView>
  </sheetViews>
  <sheetFormatPr defaultRowHeight="12.75" x14ac:dyDescent="0.2"/>
  <cols>
    <col min="1" max="2" width="5.7109375" customWidth="1"/>
    <col min="3" max="3" width="11.7109375" customWidth="1"/>
    <col min="4" max="4" width="5.7109375" customWidth="1"/>
    <col min="5" max="5" width="11.7109375" customWidth="1"/>
    <col min="6" max="6" width="7.7109375" customWidth="1"/>
    <col min="7" max="7" width="11.7109375" customWidth="1"/>
    <col min="8" max="8" width="7.7109375" customWidth="1"/>
    <col min="9" max="9" width="11.7109375" customWidth="1"/>
    <col min="10" max="10" width="5.7109375" customWidth="1"/>
    <col min="11" max="11" width="3.7109375" customWidth="1"/>
    <col min="12" max="12" width="5.7109375" customWidth="1"/>
  </cols>
  <sheetData>
    <row r="1" spans="1:22" ht="19.5" x14ac:dyDescent="0.4">
      <c r="A1" s="130" t="s">
        <v>48</v>
      </c>
      <c r="B1" s="130"/>
      <c r="C1" s="130"/>
      <c r="D1" s="130"/>
      <c r="E1" s="107"/>
      <c r="F1" s="107"/>
      <c r="G1" s="107"/>
      <c r="H1" s="107"/>
      <c r="I1" s="87"/>
      <c r="J1" s="3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customHeight="1" x14ac:dyDescent="0.2">
      <c r="A2" s="92" t="s">
        <v>12</v>
      </c>
      <c r="B2" s="131"/>
      <c r="C2" s="132" t="s">
        <v>11</v>
      </c>
      <c r="D2" s="133"/>
      <c r="E2" s="133"/>
      <c r="F2" s="133"/>
      <c r="G2" s="134"/>
      <c r="H2" s="134"/>
      <c r="I2" s="87"/>
      <c r="J2" s="3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customHeight="1" x14ac:dyDescent="0.2">
      <c r="A3" s="92" t="s">
        <v>13</v>
      </c>
      <c r="B3" s="131"/>
      <c r="C3" s="135"/>
      <c r="D3" s="136"/>
      <c r="E3" s="136"/>
      <c r="F3" s="136"/>
      <c r="G3" s="137"/>
      <c r="H3" s="137"/>
      <c r="I3" s="8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3.5" x14ac:dyDescent="0.25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" customHeight="1" x14ac:dyDescent="0.2">
      <c r="A5" s="92" t="s">
        <v>15</v>
      </c>
      <c r="B5" s="139"/>
      <c r="C5" s="145" t="str">
        <f>IF('Pr. 9-2B'!C7=100200,"OFF","ON")</f>
        <v>ON</v>
      </c>
      <c r="D5" s="107"/>
      <c r="E5" s="107"/>
      <c r="F5" s="107"/>
      <c r="G5" s="10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" customHeight="1" x14ac:dyDescent="0.2">
      <c r="A7" s="138"/>
      <c r="B7" s="139"/>
      <c r="C7" s="106"/>
      <c r="D7" s="107"/>
      <c r="E7" s="10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" x14ac:dyDescent="0.2">
      <c r="A8" s="140" t="s">
        <v>47</v>
      </c>
      <c r="B8" s="141"/>
      <c r="C8" s="141"/>
      <c r="D8" s="141"/>
      <c r="E8" s="141"/>
      <c r="F8" s="141"/>
      <c r="G8" s="141"/>
      <c r="H8" s="142"/>
      <c r="I8" s="142"/>
      <c r="J8" s="142"/>
      <c r="K8" s="3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2.95" customHeight="1" x14ac:dyDescent="0.2">
      <c r="A9" s="143" t="s">
        <v>9</v>
      </c>
      <c r="B9" s="144"/>
      <c r="C9" s="144"/>
      <c r="D9" s="144"/>
      <c r="E9" s="144"/>
      <c r="F9" s="144"/>
      <c r="G9" s="144"/>
      <c r="H9" s="107"/>
      <c r="I9" s="107"/>
      <c r="J9" s="107"/>
      <c r="K9" s="38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2.95" customHeight="1" x14ac:dyDescent="0.2">
      <c r="A10" s="128" t="s">
        <v>10</v>
      </c>
      <c r="B10" s="129"/>
      <c r="C10" s="129"/>
      <c r="D10" s="129"/>
      <c r="E10" s="129"/>
      <c r="F10" s="129"/>
      <c r="G10" s="129"/>
      <c r="H10" s="107"/>
      <c r="I10" s="107"/>
      <c r="J10" s="107"/>
      <c r="K10" s="3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.95" customHeight="1" x14ac:dyDescent="0.2">
      <c r="A11" s="14" t="s">
        <v>43</v>
      </c>
      <c r="B11" s="15"/>
      <c r="C11" s="15"/>
      <c r="D11" s="15"/>
      <c r="E11" s="15"/>
      <c r="F11" s="15"/>
      <c r="G11" s="15"/>
      <c r="H11" s="13"/>
      <c r="I11" s="13"/>
      <c r="J11" s="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95" customHeigh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2.95" customHeight="1" x14ac:dyDescent="0.2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22" ht="12.95" customHeight="1" x14ac:dyDescent="0.2">
      <c r="A14" s="46" t="s">
        <v>18</v>
      </c>
      <c r="B14" s="16"/>
      <c r="C14" s="60"/>
      <c r="D14" s="60"/>
      <c r="E14" s="60"/>
      <c r="F14" s="60"/>
      <c r="G14" s="60"/>
      <c r="H14" s="60"/>
      <c r="I14" s="60"/>
      <c r="J14" s="60"/>
      <c r="K14" s="25"/>
    </row>
    <row r="15" spans="1:22" ht="12.95" customHeight="1" x14ac:dyDescent="0.2">
      <c r="A15" s="17"/>
      <c r="B15" s="122" t="s">
        <v>19</v>
      </c>
      <c r="C15" s="123"/>
      <c r="D15" s="123"/>
      <c r="E15" s="123"/>
      <c r="F15" s="123"/>
      <c r="G15" s="123"/>
      <c r="H15" s="123"/>
      <c r="I15" s="123"/>
      <c r="J15" s="123"/>
      <c r="K15" s="124"/>
    </row>
    <row r="16" spans="1:22" x14ac:dyDescent="0.2">
      <c r="A16" s="17"/>
      <c r="B16" s="18"/>
      <c r="C16" s="20"/>
      <c r="D16" s="20"/>
      <c r="E16" s="36" t="s">
        <v>49</v>
      </c>
      <c r="F16" s="20"/>
      <c r="G16" s="36" t="s">
        <v>50</v>
      </c>
      <c r="H16" s="20"/>
      <c r="I16" s="36" t="s">
        <v>51</v>
      </c>
      <c r="J16" s="60"/>
      <c r="K16" s="26"/>
    </row>
    <row r="17" spans="1:11" x14ac:dyDescent="0.2">
      <c r="A17" s="17"/>
      <c r="B17" s="18"/>
      <c r="C17" s="20"/>
      <c r="D17" s="20"/>
      <c r="E17" s="36" t="s">
        <v>21</v>
      </c>
      <c r="F17" s="29"/>
      <c r="G17" s="36" t="s">
        <v>59</v>
      </c>
      <c r="H17" s="20"/>
      <c r="I17" s="36" t="s">
        <v>23</v>
      </c>
      <c r="J17" s="29"/>
      <c r="K17" s="26"/>
    </row>
    <row r="18" spans="1:11" x14ac:dyDescent="0.2">
      <c r="A18" s="17"/>
      <c r="B18" s="18"/>
      <c r="C18" s="34" t="s">
        <v>20</v>
      </c>
      <c r="D18" s="35"/>
      <c r="E18" s="34" t="s">
        <v>22</v>
      </c>
      <c r="F18" s="34"/>
      <c r="G18" s="34" t="s">
        <v>60</v>
      </c>
      <c r="H18" s="35"/>
      <c r="I18" s="34" t="s">
        <v>16</v>
      </c>
      <c r="J18" s="34"/>
      <c r="K18" s="26"/>
    </row>
    <row r="19" spans="1:11" ht="12.95" customHeight="1" x14ac:dyDescent="0.2">
      <c r="A19" s="17"/>
      <c r="B19" s="18"/>
      <c r="C19" s="20"/>
      <c r="D19" s="20"/>
      <c r="E19" s="20"/>
      <c r="F19" s="20"/>
      <c r="G19" s="20"/>
      <c r="H19" s="20"/>
      <c r="I19" s="20"/>
      <c r="J19" s="20"/>
      <c r="K19" s="26"/>
    </row>
    <row r="20" spans="1:11" ht="15" customHeight="1" x14ac:dyDescent="0.2">
      <c r="A20" s="17"/>
      <c r="B20" s="18"/>
      <c r="C20" s="29">
        <v>1</v>
      </c>
      <c r="D20" s="20"/>
      <c r="E20" s="59">
        <v>71250</v>
      </c>
      <c r="F20" s="30"/>
      <c r="G20" s="59">
        <v>102600</v>
      </c>
      <c r="H20" s="28"/>
      <c r="I20" s="59">
        <v>160000</v>
      </c>
      <c r="J20" s="28"/>
      <c r="K20" s="44"/>
    </row>
    <row r="21" spans="1:11" ht="15" customHeight="1" x14ac:dyDescent="0.2">
      <c r="A21" s="17"/>
      <c r="B21" s="18"/>
      <c r="C21" s="29">
        <v>2</v>
      </c>
      <c r="D21" s="20"/>
      <c r="E21" s="42">
        <v>71250</v>
      </c>
      <c r="F21" s="30"/>
      <c r="G21" s="42">
        <v>91200</v>
      </c>
      <c r="H21" s="28"/>
      <c r="I21" s="42">
        <v>80000</v>
      </c>
      <c r="J21" s="28"/>
      <c r="K21" s="44"/>
    </row>
    <row r="22" spans="1:11" ht="15" customHeight="1" x14ac:dyDescent="0.2">
      <c r="A22" s="17"/>
      <c r="B22" s="18"/>
      <c r="C22" s="29">
        <v>3</v>
      </c>
      <c r="D22" s="20"/>
      <c r="E22" s="83">
        <v>71250</v>
      </c>
      <c r="F22" s="30"/>
      <c r="G22" s="83">
        <v>62700</v>
      </c>
      <c r="H22" s="28"/>
      <c r="I22" s="83">
        <v>40000</v>
      </c>
      <c r="J22" s="28"/>
      <c r="K22" s="44"/>
    </row>
    <row r="23" spans="1:11" ht="15" customHeight="1" x14ac:dyDescent="0.2">
      <c r="A23" s="17"/>
      <c r="B23" s="18"/>
      <c r="C23" s="29">
        <v>4</v>
      </c>
      <c r="D23" s="20"/>
      <c r="E23" s="43">
        <v>71250</v>
      </c>
      <c r="F23" s="62"/>
      <c r="G23" s="43">
        <v>28500</v>
      </c>
      <c r="H23" s="62"/>
      <c r="I23" s="43">
        <v>5000</v>
      </c>
      <c r="J23" s="28"/>
      <c r="K23" s="44"/>
    </row>
    <row r="24" spans="1:11" ht="15" customHeight="1" thickBot="1" x14ac:dyDescent="0.25">
      <c r="A24" s="17"/>
      <c r="B24" s="18"/>
      <c r="C24" s="29" t="s">
        <v>17</v>
      </c>
      <c r="D24" s="20"/>
      <c r="E24" s="61">
        <f>SUM(E20:E23)</f>
        <v>285000</v>
      </c>
      <c r="F24" s="30"/>
      <c r="G24" s="61">
        <f>SUM(G20:G23)</f>
        <v>285000</v>
      </c>
      <c r="H24" s="28"/>
      <c r="I24" s="61">
        <f>SUM(I20:I23)</f>
        <v>285000</v>
      </c>
      <c r="J24" s="28"/>
      <c r="K24" s="44"/>
    </row>
    <row r="25" spans="1:11" ht="15" customHeight="1" thickTop="1" x14ac:dyDescent="0.2">
      <c r="A25" s="17"/>
      <c r="B25" s="18"/>
      <c r="C25" s="29"/>
      <c r="D25" s="20"/>
      <c r="E25" s="20"/>
      <c r="F25" s="30"/>
      <c r="G25" s="20"/>
      <c r="H25" s="21"/>
      <c r="I25" s="20"/>
      <c r="J25" s="21"/>
      <c r="K25" s="44"/>
    </row>
    <row r="26" spans="1:11" ht="12.95" customHeight="1" x14ac:dyDescent="0.2">
      <c r="A26" s="17"/>
      <c r="B26" s="63"/>
      <c r="C26" s="40" t="s">
        <v>24</v>
      </c>
      <c r="D26" s="20"/>
      <c r="E26" s="20"/>
      <c r="F26" s="30"/>
      <c r="G26" s="20"/>
      <c r="H26" s="21"/>
      <c r="I26" s="20"/>
      <c r="J26" s="21"/>
      <c r="K26" s="44"/>
    </row>
    <row r="27" spans="1:11" ht="12.95" customHeight="1" x14ac:dyDescent="0.2">
      <c r="A27" s="17"/>
      <c r="B27" s="18"/>
      <c r="C27" s="29"/>
      <c r="D27" s="20"/>
      <c r="E27" s="20"/>
      <c r="F27" s="30"/>
      <c r="G27" s="20"/>
      <c r="H27" s="21"/>
      <c r="I27" s="20"/>
      <c r="J27" s="21"/>
      <c r="K27" s="44"/>
    </row>
    <row r="28" spans="1:11" ht="15" customHeight="1" x14ac:dyDescent="0.2">
      <c r="A28" s="17"/>
      <c r="B28" s="64"/>
      <c r="C28" s="40" t="s">
        <v>25</v>
      </c>
      <c r="D28" s="20"/>
      <c r="E28" s="20"/>
      <c r="F28" s="30"/>
      <c r="G28" s="20"/>
      <c r="H28" s="21"/>
      <c r="I28" s="20"/>
      <c r="J28" s="21"/>
      <c r="K28" s="44"/>
    </row>
    <row r="29" spans="1:11" ht="15" customHeight="1" x14ac:dyDescent="0.2">
      <c r="A29" s="17"/>
      <c r="B29" s="18"/>
      <c r="C29" s="65" t="s">
        <v>30</v>
      </c>
      <c r="D29" s="76" t="s">
        <v>52</v>
      </c>
      <c r="E29" s="65"/>
      <c r="F29" s="69" t="s">
        <v>26</v>
      </c>
      <c r="G29" s="65" t="s">
        <v>27</v>
      </c>
      <c r="H29" s="70" t="s">
        <v>28</v>
      </c>
      <c r="I29" s="66" t="s">
        <v>29</v>
      </c>
      <c r="J29" s="67"/>
      <c r="K29" s="44"/>
    </row>
    <row r="30" spans="1:11" ht="15" customHeight="1" thickBot="1" x14ac:dyDescent="0.25">
      <c r="A30" s="17"/>
      <c r="B30" s="18"/>
      <c r="C30" s="59">
        <v>320000</v>
      </c>
      <c r="D30" s="20"/>
      <c r="E30" s="59">
        <v>35000</v>
      </c>
      <c r="F30" s="30"/>
      <c r="G30" s="41">
        <v>4</v>
      </c>
      <c r="H30" s="21"/>
      <c r="I30" s="49">
        <f>(C30-E30)/G30</f>
        <v>71250</v>
      </c>
      <c r="J30" s="21"/>
      <c r="K30" s="44"/>
    </row>
    <row r="31" spans="1:11" ht="15" customHeight="1" thickTop="1" x14ac:dyDescent="0.2">
      <c r="A31" s="17"/>
      <c r="B31" s="18"/>
      <c r="C31" s="29"/>
      <c r="D31" s="20"/>
      <c r="E31" s="20"/>
      <c r="F31" s="30"/>
      <c r="G31" s="20"/>
      <c r="H31" s="21"/>
      <c r="I31" s="20"/>
      <c r="J31" s="21"/>
      <c r="K31" s="44"/>
    </row>
    <row r="32" spans="1:11" ht="15" customHeight="1" x14ac:dyDescent="0.2">
      <c r="A32" s="17"/>
      <c r="B32" s="18"/>
      <c r="C32" s="40" t="s">
        <v>61</v>
      </c>
      <c r="D32" s="20"/>
      <c r="E32" s="20"/>
      <c r="F32" s="30"/>
      <c r="G32" s="20"/>
      <c r="H32" s="21"/>
      <c r="I32" s="20"/>
      <c r="J32" s="21"/>
      <c r="K32" s="44"/>
    </row>
    <row r="33" spans="1:11" ht="15" customHeight="1" x14ac:dyDescent="0.2">
      <c r="A33" s="17"/>
      <c r="B33" s="18"/>
      <c r="C33" s="65" t="s">
        <v>30</v>
      </c>
      <c r="D33" s="76" t="s">
        <v>52</v>
      </c>
      <c r="E33" s="65"/>
      <c r="F33" s="69" t="s">
        <v>26</v>
      </c>
      <c r="G33" s="65" t="s">
        <v>31</v>
      </c>
      <c r="H33" s="70" t="s">
        <v>28</v>
      </c>
      <c r="I33" s="65" t="s">
        <v>32</v>
      </c>
      <c r="J33" s="67"/>
      <c r="K33" s="44"/>
    </row>
    <row r="34" spans="1:11" ht="15" customHeight="1" thickBot="1" x14ac:dyDescent="0.25">
      <c r="A34" s="17"/>
      <c r="B34" s="18"/>
      <c r="C34" s="59">
        <v>320000</v>
      </c>
      <c r="D34" s="20"/>
      <c r="E34" s="59">
        <v>35000</v>
      </c>
      <c r="F34" s="30"/>
      <c r="G34" s="41">
        <v>20000</v>
      </c>
      <c r="H34" s="21"/>
      <c r="I34" s="71">
        <f>(C34-E34)/G34</f>
        <v>14.25</v>
      </c>
      <c r="J34" s="21"/>
      <c r="K34" s="44"/>
    </row>
    <row r="35" spans="1:11" ht="15" customHeight="1" thickTop="1" x14ac:dyDescent="0.2">
      <c r="A35" s="17"/>
      <c r="B35" s="18"/>
      <c r="C35" s="29"/>
      <c r="D35" s="20"/>
      <c r="E35" s="20"/>
      <c r="F35" s="30"/>
      <c r="G35" s="20"/>
      <c r="H35" s="21"/>
      <c r="I35" s="20"/>
      <c r="J35" s="21"/>
      <c r="K35" s="44"/>
    </row>
    <row r="36" spans="1:11" ht="15" customHeight="1" x14ac:dyDescent="0.2">
      <c r="A36" s="17"/>
      <c r="B36" s="18"/>
      <c r="C36" s="29"/>
      <c r="D36" s="20"/>
      <c r="E36" s="65" t="s">
        <v>32</v>
      </c>
      <c r="F36" s="72" t="s">
        <v>33</v>
      </c>
      <c r="G36" s="65" t="s">
        <v>34</v>
      </c>
      <c r="H36" s="70" t="s">
        <v>28</v>
      </c>
      <c r="I36" s="66" t="s">
        <v>29</v>
      </c>
      <c r="J36" s="21"/>
      <c r="K36" s="44"/>
    </row>
    <row r="37" spans="1:11" ht="15" customHeight="1" x14ac:dyDescent="0.2">
      <c r="A37" s="17"/>
      <c r="B37" s="18"/>
      <c r="C37" s="89" t="s">
        <v>53</v>
      </c>
      <c r="D37" s="20"/>
      <c r="E37" s="73">
        <v>14.25</v>
      </c>
      <c r="F37" s="30"/>
      <c r="G37" s="41">
        <v>7200</v>
      </c>
      <c r="H37" s="21"/>
      <c r="I37" s="74">
        <f>E37*G37</f>
        <v>102600</v>
      </c>
      <c r="J37" s="21"/>
      <c r="K37" s="44"/>
    </row>
    <row r="38" spans="1:11" ht="15" customHeight="1" x14ac:dyDescent="0.2">
      <c r="A38" s="17"/>
      <c r="B38" s="18"/>
      <c r="C38" s="89" t="s">
        <v>54</v>
      </c>
      <c r="D38" s="20"/>
      <c r="E38" s="73">
        <v>14.25</v>
      </c>
      <c r="F38" s="30"/>
      <c r="G38" s="41">
        <v>6400</v>
      </c>
      <c r="H38" s="21"/>
      <c r="I38" s="86">
        <f>E38*G38</f>
        <v>91200</v>
      </c>
      <c r="J38" s="21"/>
      <c r="K38" s="44"/>
    </row>
    <row r="39" spans="1:11" ht="15" customHeight="1" x14ac:dyDescent="0.2">
      <c r="A39" s="17"/>
      <c r="B39" s="18"/>
      <c r="C39" s="89" t="s">
        <v>55</v>
      </c>
      <c r="D39" s="20"/>
      <c r="E39" s="73">
        <v>14.25</v>
      </c>
      <c r="F39" s="30"/>
      <c r="G39" s="41">
        <v>4400</v>
      </c>
      <c r="H39" s="21"/>
      <c r="I39" s="86">
        <f>E39*G39</f>
        <v>62700</v>
      </c>
      <c r="J39" s="21"/>
      <c r="K39" s="44"/>
    </row>
    <row r="40" spans="1:11" ht="15" customHeight="1" x14ac:dyDescent="0.2">
      <c r="A40" s="17"/>
      <c r="B40" s="18"/>
      <c r="C40" s="89" t="s">
        <v>56</v>
      </c>
      <c r="D40" s="20"/>
      <c r="E40" s="73">
        <v>14.25</v>
      </c>
      <c r="F40" s="30"/>
      <c r="G40" s="41">
        <v>2000</v>
      </c>
      <c r="H40" s="21"/>
      <c r="I40" s="86">
        <f>E40*G40</f>
        <v>28500</v>
      </c>
      <c r="J40" s="21"/>
      <c r="K40" s="44"/>
    </row>
    <row r="41" spans="1:11" ht="15" customHeight="1" x14ac:dyDescent="0.2">
      <c r="A41" s="17"/>
      <c r="B41" s="18"/>
      <c r="C41" s="29"/>
      <c r="D41" s="20"/>
      <c r="E41" s="20"/>
      <c r="F41" s="30"/>
      <c r="G41" s="20"/>
      <c r="H41" s="21"/>
      <c r="I41" s="20"/>
      <c r="J41" s="21"/>
      <c r="K41" s="44"/>
    </row>
    <row r="42" spans="1:11" ht="15" customHeight="1" x14ac:dyDescent="0.2">
      <c r="A42" s="17"/>
      <c r="B42" s="18"/>
      <c r="C42" s="40" t="s">
        <v>35</v>
      </c>
      <c r="D42" s="20"/>
      <c r="E42" s="20"/>
      <c r="F42" s="30"/>
      <c r="G42" s="20"/>
      <c r="H42" s="21"/>
      <c r="I42" s="20"/>
      <c r="J42" s="21"/>
      <c r="K42" s="44"/>
    </row>
    <row r="43" spans="1:11" ht="15" customHeight="1" x14ac:dyDescent="0.2">
      <c r="A43" s="17"/>
      <c r="B43" s="18"/>
      <c r="C43" s="40"/>
      <c r="D43" s="20"/>
      <c r="E43" s="111" t="s">
        <v>36</v>
      </c>
      <c r="F43" s="30"/>
      <c r="G43" s="20"/>
      <c r="H43" s="21"/>
      <c r="I43" s="20"/>
      <c r="J43" s="21"/>
      <c r="K43" s="44"/>
    </row>
    <row r="44" spans="1:11" ht="15" customHeight="1" x14ac:dyDescent="0.2">
      <c r="A44" s="17"/>
      <c r="B44" s="18"/>
      <c r="C44" s="29"/>
      <c r="D44" s="20"/>
      <c r="E44" s="112"/>
      <c r="F44" s="72" t="s">
        <v>33</v>
      </c>
      <c r="G44" s="65" t="s">
        <v>32</v>
      </c>
      <c r="H44" s="70" t="s">
        <v>28</v>
      </c>
      <c r="I44" s="66" t="s">
        <v>29</v>
      </c>
      <c r="J44" s="21"/>
      <c r="K44" s="44"/>
    </row>
    <row r="45" spans="1:11" ht="15" customHeight="1" x14ac:dyDescent="0.2">
      <c r="A45" s="17"/>
      <c r="B45" s="18"/>
      <c r="C45" s="89" t="s">
        <v>53</v>
      </c>
      <c r="D45" s="20"/>
      <c r="E45" s="59">
        <v>320000</v>
      </c>
      <c r="F45" s="30"/>
      <c r="G45" s="75">
        <f>2/4</f>
        <v>0.5</v>
      </c>
      <c r="H45" s="21"/>
      <c r="I45" s="74">
        <f>E45*G45</f>
        <v>160000</v>
      </c>
      <c r="J45" s="21"/>
      <c r="K45" s="44"/>
    </row>
    <row r="46" spans="1:11" ht="15" customHeight="1" x14ac:dyDescent="0.2">
      <c r="A46" s="17"/>
      <c r="B46" s="18"/>
      <c r="C46" s="89" t="s">
        <v>54</v>
      </c>
      <c r="D46" s="20"/>
      <c r="E46" s="59">
        <f>E45-I45</f>
        <v>160000</v>
      </c>
      <c r="F46" s="30"/>
      <c r="G46" s="75">
        <f>2/4</f>
        <v>0.5</v>
      </c>
      <c r="H46" s="21"/>
      <c r="I46" s="86">
        <f>E46*G46</f>
        <v>80000</v>
      </c>
      <c r="J46" s="21"/>
      <c r="K46" s="44"/>
    </row>
    <row r="47" spans="1:11" ht="15" customHeight="1" x14ac:dyDescent="0.2">
      <c r="A47" s="17"/>
      <c r="B47" s="18"/>
      <c r="C47" s="89" t="s">
        <v>55</v>
      </c>
      <c r="D47" s="20"/>
      <c r="E47" s="59">
        <f>E46-I46</f>
        <v>80000</v>
      </c>
      <c r="F47" s="30"/>
      <c r="G47" s="75">
        <f>2/4</f>
        <v>0.5</v>
      </c>
      <c r="H47" s="21"/>
      <c r="I47" s="86">
        <f>E47*G47</f>
        <v>40000</v>
      </c>
      <c r="J47" s="21"/>
      <c r="K47" s="44"/>
    </row>
    <row r="48" spans="1:11" ht="15" customHeight="1" x14ac:dyDescent="0.2">
      <c r="A48" s="17"/>
      <c r="B48" s="18"/>
      <c r="C48" s="19" t="s">
        <v>38</v>
      </c>
      <c r="D48" s="20"/>
      <c r="E48" s="29"/>
      <c r="F48" s="30"/>
      <c r="G48" s="29"/>
      <c r="H48" s="21"/>
      <c r="I48" s="20"/>
      <c r="J48" s="21"/>
      <c r="K48" s="44"/>
    </row>
    <row r="49" spans="1:13" ht="15" customHeight="1" x14ac:dyDescent="0.2">
      <c r="A49" s="17"/>
      <c r="B49" s="18"/>
      <c r="C49" s="40"/>
      <c r="D49" s="20"/>
      <c r="E49" s="111" t="s">
        <v>36</v>
      </c>
      <c r="F49" s="30"/>
      <c r="G49" s="111" t="s">
        <v>37</v>
      </c>
      <c r="H49" s="21"/>
      <c r="I49" s="20"/>
      <c r="J49" s="21"/>
      <c r="K49" s="44"/>
    </row>
    <row r="50" spans="1:13" ht="15" customHeight="1" x14ac:dyDescent="0.2">
      <c r="A50" s="17"/>
      <c r="B50" s="18"/>
      <c r="C50" s="29"/>
      <c r="D50" s="20"/>
      <c r="E50" s="112"/>
      <c r="F50" s="68" t="s">
        <v>57</v>
      </c>
      <c r="G50" s="112"/>
      <c r="H50" s="70" t="s">
        <v>28</v>
      </c>
      <c r="I50" s="66" t="s">
        <v>29</v>
      </c>
      <c r="J50" s="21"/>
      <c r="K50" s="44"/>
    </row>
    <row r="51" spans="1:13" ht="15" customHeight="1" x14ac:dyDescent="0.2">
      <c r="A51" s="17"/>
      <c r="B51" s="18"/>
      <c r="C51" s="89" t="s">
        <v>56</v>
      </c>
      <c r="D51" s="20"/>
      <c r="E51" s="59">
        <f>E47-I47</f>
        <v>40000</v>
      </c>
      <c r="F51" s="30"/>
      <c r="G51" s="59">
        <v>35000</v>
      </c>
      <c r="H51" s="21"/>
      <c r="I51" s="74">
        <f>E51-G51</f>
        <v>5000</v>
      </c>
      <c r="J51" s="21"/>
      <c r="K51" s="44"/>
    </row>
    <row r="52" spans="1:13" x14ac:dyDescent="0.2">
      <c r="A52" s="17"/>
      <c r="B52" s="23"/>
      <c r="C52" s="24"/>
      <c r="D52" s="24"/>
      <c r="E52" s="31"/>
      <c r="F52" s="31"/>
      <c r="G52" s="31"/>
      <c r="H52" s="31"/>
      <c r="I52" s="31"/>
      <c r="J52" s="31"/>
      <c r="K52" s="27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46" t="s">
        <v>39</v>
      </c>
      <c r="B55" s="50"/>
      <c r="C55" s="51"/>
      <c r="D55" s="51"/>
      <c r="E55" s="51"/>
      <c r="F55" s="51"/>
      <c r="G55" s="51"/>
      <c r="H55" s="51"/>
      <c r="I55" s="51"/>
      <c r="J55" s="52"/>
      <c r="K55" s="3"/>
      <c r="L55" s="3"/>
      <c r="M55" s="3"/>
    </row>
    <row r="56" spans="1:13" ht="15" customHeight="1" x14ac:dyDescent="0.2">
      <c r="A56" s="3"/>
      <c r="B56" s="53"/>
      <c r="C56" s="88" t="s">
        <v>58</v>
      </c>
      <c r="D56" s="54"/>
      <c r="E56" s="54"/>
      <c r="F56" s="54"/>
      <c r="G56" s="54"/>
      <c r="H56" s="54"/>
      <c r="I56" s="54"/>
      <c r="J56" s="55"/>
      <c r="K56" s="3"/>
      <c r="L56" s="3"/>
      <c r="M56" s="3"/>
    </row>
    <row r="57" spans="1:13" ht="15" customHeight="1" x14ac:dyDescent="0.2">
      <c r="A57" s="3"/>
      <c r="B57" s="53"/>
      <c r="C57" s="54"/>
      <c r="D57" s="54"/>
      <c r="E57" s="125" t="s">
        <v>40</v>
      </c>
      <c r="F57" s="126"/>
      <c r="G57" s="127"/>
      <c r="H57" s="54"/>
      <c r="I57" s="54"/>
      <c r="J57" s="55"/>
      <c r="K57" s="3"/>
      <c r="L57" s="3"/>
      <c r="M57" s="3"/>
    </row>
    <row r="58" spans="1:13" x14ac:dyDescent="0.2">
      <c r="A58" s="3"/>
      <c r="B58" s="56"/>
      <c r="C58" s="57"/>
      <c r="D58" s="57"/>
      <c r="E58" s="57"/>
      <c r="F58" s="57"/>
      <c r="G58" s="57"/>
      <c r="H58" s="57"/>
      <c r="I58" s="57"/>
      <c r="J58" s="58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46" t="s">
        <v>42</v>
      </c>
      <c r="B60" s="50"/>
      <c r="C60" s="51"/>
      <c r="D60" s="51"/>
      <c r="E60" s="51"/>
      <c r="F60" s="51"/>
      <c r="G60" s="51"/>
      <c r="H60" s="51"/>
      <c r="I60" s="51"/>
      <c r="J60" s="52"/>
      <c r="K60" s="3"/>
      <c r="L60" s="3"/>
      <c r="M60" s="3"/>
    </row>
    <row r="61" spans="1:13" ht="15" customHeight="1" x14ac:dyDescent="0.2">
      <c r="A61" s="3"/>
      <c r="B61" s="53"/>
      <c r="C61" s="77" t="s">
        <v>45</v>
      </c>
      <c r="D61" s="54"/>
      <c r="E61" s="54"/>
      <c r="F61" s="54"/>
      <c r="G61" s="54"/>
      <c r="H61" s="54"/>
      <c r="I61" s="54"/>
      <c r="J61" s="55"/>
    </row>
    <row r="62" spans="1:13" ht="15" customHeight="1" x14ac:dyDescent="0.2">
      <c r="A62" s="3"/>
      <c r="B62" s="53"/>
      <c r="C62" s="54"/>
      <c r="D62" s="54"/>
      <c r="E62" s="125" t="s">
        <v>41</v>
      </c>
      <c r="F62" s="126"/>
      <c r="G62" s="127"/>
      <c r="H62" s="54"/>
      <c r="I62" s="54"/>
      <c r="J62" s="55"/>
    </row>
    <row r="63" spans="1:13" x14ac:dyDescent="0.2">
      <c r="A63" s="3"/>
      <c r="B63" s="56"/>
      <c r="C63" s="57"/>
      <c r="D63" s="57"/>
      <c r="E63" s="57"/>
      <c r="F63" s="57"/>
      <c r="G63" s="57"/>
      <c r="H63" s="57"/>
      <c r="I63" s="57"/>
      <c r="J63" s="58"/>
    </row>
  </sheetData>
  <sheetProtection password="D8EA" sheet="1" objects="1" scenarios="1"/>
  <mergeCells count="18">
    <mergeCell ref="A7:B7"/>
    <mergeCell ref="A5:B5"/>
    <mergeCell ref="E49:E50"/>
    <mergeCell ref="G49:G50"/>
    <mergeCell ref="A8:J8"/>
    <mergeCell ref="A9:J9"/>
    <mergeCell ref="C5:G5"/>
    <mergeCell ref="C7:E7"/>
    <mergeCell ref="A1:H1"/>
    <mergeCell ref="A2:B2"/>
    <mergeCell ref="C2:H2"/>
    <mergeCell ref="A3:B3"/>
    <mergeCell ref="C3:H3"/>
    <mergeCell ref="B15:K15"/>
    <mergeCell ref="E43:E44"/>
    <mergeCell ref="E57:G57"/>
    <mergeCell ref="E62:G62"/>
    <mergeCell ref="A10:J10"/>
  </mergeCells>
  <phoneticPr fontId="3" type="noConversion"/>
  <dataValidations count="2">
    <dataValidation type="list" allowBlank="1" showInputMessage="1" showErrorMessage="1" sqref="E57:G57">
      <formula1>"straight-line method,units-of-production method,double-declining-balance method,all yield the same in 2013"</formula1>
    </dataValidation>
    <dataValidation type="list" allowBlank="1" showInputMessage="1" showErrorMessage="1" sqref="E62:G62">
      <formula1>"straight-line method,units-of-production method,double-declining-balance method,all yield the same overall"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Pr. 9-2B</vt:lpstr>
      <vt:lpstr>Sol</vt:lpstr>
      <vt:lpstr>'Pr. 9-2B'!Print_Area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Updated for 14e by Mark Sears</dc:creator>
  <cp:lastModifiedBy>Perez, Leydi 1355</cp:lastModifiedBy>
  <cp:lastPrinted>2010-12-02T01:00:13Z</cp:lastPrinted>
  <dcterms:created xsi:type="dcterms:W3CDTF">2000-11-10T00:10:54Z</dcterms:created>
  <dcterms:modified xsi:type="dcterms:W3CDTF">2018-02-27T13:56:28Z</dcterms:modified>
</cp:coreProperties>
</file>