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ystal\Desktop\Park University\MBA\MBA615 - Lentz\"/>
    </mc:Choice>
  </mc:AlternateContent>
  <bookViews>
    <workbookView xWindow="0" yWindow="0" windowWidth="15345" windowHeight="445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27" i="1"/>
  <c r="B26" i="1"/>
  <c r="B25" i="1"/>
  <c r="K7" i="1"/>
  <c r="K6" i="1"/>
  <c r="K5" i="1"/>
  <c r="K4" i="1"/>
  <c r="B15" i="1"/>
  <c r="B21" i="1"/>
  <c r="B20" i="1"/>
  <c r="B18" i="1"/>
  <c r="B14" i="1"/>
  <c r="B13" i="1"/>
  <c r="B12" i="1"/>
  <c r="B16" i="1" s="1"/>
  <c r="B22" i="1" s="1"/>
  <c r="B9" i="1"/>
  <c r="B6" i="1"/>
  <c r="B5" i="1"/>
  <c r="B4" i="1"/>
  <c r="B7" i="1" l="1"/>
  <c r="B10" i="1" s="1"/>
</calcChain>
</file>

<file path=xl/sharedStrings.xml><?xml version="1.0" encoding="utf-8"?>
<sst xmlns="http://schemas.openxmlformats.org/spreadsheetml/2006/main" count="26" uniqueCount="26">
  <si>
    <t>Cash</t>
  </si>
  <si>
    <t>Inventory</t>
  </si>
  <si>
    <t>Net fixed assets</t>
  </si>
  <si>
    <t>Total assets</t>
  </si>
  <si>
    <t>Current assets</t>
  </si>
  <si>
    <t>Accounts receivable</t>
  </si>
  <si>
    <t>Accounts payable</t>
  </si>
  <si>
    <t>Accruals</t>
  </si>
  <si>
    <t>Notes payable  bank</t>
  </si>
  <si>
    <t>Current maturities of LT Debt</t>
  </si>
  <si>
    <t>Current liabilities</t>
  </si>
  <si>
    <t>Long-term debt</t>
  </si>
  <si>
    <t>Common Stock &amp; PIC</t>
  </si>
  <si>
    <t>Retained earnings</t>
  </si>
  <si>
    <t>Total liabilities &amp; equity</t>
  </si>
  <si>
    <t xml:space="preserve">Sales </t>
  </si>
  <si>
    <t xml:space="preserve">Cost of Goods Sold </t>
  </si>
  <si>
    <t xml:space="preserve">Purchases </t>
  </si>
  <si>
    <t xml:space="preserve">Operating expenses </t>
  </si>
  <si>
    <t>Daily averages</t>
  </si>
  <si>
    <t>A/R Days</t>
  </si>
  <si>
    <t>Inventory Days</t>
  </si>
  <si>
    <t>A/P Days</t>
  </si>
  <si>
    <t>Cash to conversion Cycle</t>
  </si>
  <si>
    <t>The McGhee Corporations has almost 34 days in its asset cash to cash cycle. This is the number of days between when the frim purchased inventory and when they received cash from selling products.</t>
  </si>
  <si>
    <t>McGhee Balance Sheet (Average Daily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</si>
</sst>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double">
        <color auto="1"/>
      </bottom>
      <diagonal/>
    </border>
  </borders>
  <cellStyleXfs count="1">
    <xf numFmtId="0" fontId="0" fillId="0" borderId="0"/>
  </cellStyleXfs>
  <cellXfs count="6">
    <xf numFmtId="0" fontId="0" fillId="0" borderId="0" xfId="0"/>
    <xf numFmtId="4" fontId="0" fillId="0" borderId="0" xfId="0" applyNumberFormat="1"/>
    <xf numFmtId="4" fontId="0" fillId="0" borderId="1" xfId="0" applyNumberFormat="1" applyBorder="1"/>
    <xf numFmtId="4" fontId="0" fillId="0" borderId="2" xfId="0" applyNumberFormat="1" applyBorder="1"/>
    <xf numFmtId="0" fontId="0" fillId="0" borderId="0" xfId="0" applyAlignment="1">
      <alignment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tabSelected="1" topLeftCell="A10" workbookViewId="0">
      <selection activeCell="A3" sqref="A3"/>
    </sheetView>
  </sheetViews>
  <sheetFormatPr defaultRowHeight="15" x14ac:dyDescent="0.25"/>
  <cols>
    <col min="1" max="1" width="33.7109375" customWidth="1"/>
    <col min="8" max="8" width="18.5703125" customWidth="1"/>
  </cols>
  <sheetData>
    <row r="2" spans="1:11" x14ac:dyDescent="0.25">
      <c r="A2" s="5" t="s">
        <v>25</v>
      </c>
      <c r="B2" s="5"/>
    </row>
    <row r="3" spans="1:11" x14ac:dyDescent="0.25">
      <c r="I3" t="s">
        <v>19</v>
      </c>
    </row>
    <row r="4" spans="1:11" x14ac:dyDescent="0.25">
      <c r="A4" t="s">
        <v>0</v>
      </c>
      <c r="B4" s="1">
        <f>140000/365</f>
        <v>383.56164383561645</v>
      </c>
      <c r="H4" s="4" t="s">
        <v>15</v>
      </c>
      <c r="K4" s="1">
        <f>15968750/365</f>
        <v>43750</v>
      </c>
    </row>
    <row r="5" spans="1:11" x14ac:dyDescent="0.25">
      <c r="A5" t="s">
        <v>5</v>
      </c>
      <c r="B5" s="1">
        <f>1225000/365</f>
        <v>3356.1643835616437</v>
      </c>
      <c r="H5" s="4" t="s">
        <v>16</v>
      </c>
      <c r="K5" s="1">
        <f>10675000/365</f>
        <v>29246.575342465752</v>
      </c>
    </row>
    <row r="6" spans="1:11" x14ac:dyDescent="0.25">
      <c r="A6" t="s">
        <v>1</v>
      </c>
      <c r="B6" s="2">
        <f>875000/365</f>
        <v>2397.2602739726026</v>
      </c>
      <c r="H6" s="4" t="s">
        <v>17</v>
      </c>
      <c r="K6" s="1">
        <f>11252500/365</f>
        <v>30828.767123287671</v>
      </c>
    </row>
    <row r="7" spans="1:11" x14ac:dyDescent="0.25">
      <c r="A7" t="s">
        <v>4</v>
      </c>
      <c r="B7" s="1">
        <f>SUM(B4:B6)</f>
        <v>6136.9863013698632</v>
      </c>
      <c r="H7" s="4" t="s">
        <v>18</v>
      </c>
      <c r="K7" s="1">
        <f>4462500/365</f>
        <v>12226.027397260274</v>
      </c>
    </row>
    <row r="8" spans="1:11" x14ac:dyDescent="0.25">
      <c r="B8" s="1"/>
    </row>
    <row r="9" spans="1:11" x14ac:dyDescent="0.25">
      <c r="A9" t="s">
        <v>2</v>
      </c>
      <c r="B9" s="2">
        <f>2135000/365</f>
        <v>5849.3150684931506</v>
      </c>
    </row>
    <row r="10" spans="1:11" ht="15.75" thickBot="1" x14ac:dyDescent="0.3">
      <c r="A10" t="s">
        <v>3</v>
      </c>
      <c r="B10" s="3">
        <f>+B7+B9</f>
        <v>11986.301369863013</v>
      </c>
    </row>
    <row r="11" spans="1:11" ht="15.75" thickTop="1" x14ac:dyDescent="0.25"/>
    <row r="12" spans="1:11" x14ac:dyDescent="0.25">
      <c r="A12" t="s">
        <v>6</v>
      </c>
      <c r="B12" s="1">
        <f>700000/365</f>
        <v>1917.8082191780823</v>
      </c>
    </row>
    <row r="13" spans="1:11" x14ac:dyDescent="0.25">
      <c r="A13" t="s">
        <v>7</v>
      </c>
      <c r="B13" s="1">
        <f>140000/365</f>
        <v>383.56164383561645</v>
      </c>
    </row>
    <row r="14" spans="1:11" x14ac:dyDescent="0.25">
      <c r="A14" t="s">
        <v>8</v>
      </c>
      <c r="B14" s="1">
        <f>788000/365</f>
        <v>2158.9041095890411</v>
      </c>
    </row>
    <row r="15" spans="1:11" x14ac:dyDescent="0.25">
      <c r="A15" t="s">
        <v>9</v>
      </c>
      <c r="B15" s="2">
        <f>87500/365</f>
        <v>239.72602739726028</v>
      </c>
    </row>
    <row r="16" spans="1:11" ht="15.75" thickBot="1" x14ac:dyDescent="0.3">
      <c r="A16" t="s">
        <v>10</v>
      </c>
      <c r="B16" s="3">
        <f>SUM(B12:B15)</f>
        <v>4700</v>
      </c>
    </row>
    <row r="17" spans="1:2" ht="15.75" thickTop="1" x14ac:dyDescent="0.25"/>
    <row r="18" spans="1:2" x14ac:dyDescent="0.25">
      <c r="A18" t="s">
        <v>11</v>
      </c>
      <c r="B18" s="1">
        <f>962500/365</f>
        <v>2636.9863013698632</v>
      </c>
    </row>
    <row r="19" spans="1:2" x14ac:dyDescent="0.25">
      <c r="B19" s="1"/>
    </row>
    <row r="20" spans="1:2" x14ac:dyDescent="0.25">
      <c r="A20" t="s">
        <v>12</v>
      </c>
      <c r="B20" s="1">
        <f>297000/365</f>
        <v>813.69863013698625</v>
      </c>
    </row>
    <row r="21" spans="1:2" x14ac:dyDescent="0.25">
      <c r="A21" t="s">
        <v>13</v>
      </c>
      <c r="B21" s="1">
        <f>1400000/365</f>
        <v>3835.6164383561645</v>
      </c>
    </row>
    <row r="22" spans="1:2" ht="15.75" thickBot="1" x14ac:dyDescent="0.3">
      <c r="A22" t="s">
        <v>14</v>
      </c>
      <c r="B22" s="3">
        <f>+B16+B18+B20+B21</f>
        <v>11986.301369863013</v>
      </c>
    </row>
    <row r="23" spans="1:2" ht="15.75" thickTop="1" x14ac:dyDescent="0.25"/>
    <row r="25" spans="1:2" x14ac:dyDescent="0.25">
      <c r="A25" t="s">
        <v>20</v>
      </c>
      <c r="B25">
        <f>1225000/K4</f>
        <v>28</v>
      </c>
    </row>
    <row r="26" spans="1:2" x14ac:dyDescent="0.25">
      <c r="A26" t="s">
        <v>21</v>
      </c>
      <c r="B26">
        <f>875000/K5</f>
        <v>29.918032786885249</v>
      </c>
    </row>
    <row r="27" spans="1:2" x14ac:dyDescent="0.25">
      <c r="A27" t="s">
        <v>22</v>
      </c>
      <c r="B27">
        <f>700000/K5</f>
        <v>23.934426229508198</v>
      </c>
    </row>
    <row r="29" spans="1:2" x14ac:dyDescent="0.25">
      <c r="A29" t="s">
        <v>23</v>
      </c>
      <c r="B29">
        <f>+B25+B26-B27</f>
        <v>33.983606557377051</v>
      </c>
    </row>
    <row r="31" spans="1:2" x14ac:dyDescent="0.25">
      <c r="A31" t="s">
        <v>24</v>
      </c>
    </row>
  </sheetData>
  <mergeCells count="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