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Income Statement" sheetId="1" r:id="rId1"/>
    <sheet name="Monthly Sales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<sst xmlns="http://schemas.openxmlformats.org/spreadsheetml/2006/main" count="53" uniqueCount="48">
  <si>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Gross Receipts or sales</t>
  </si>
  <si>
    <t>Cost of Goods Sold</t>
  </si>
  <si>
    <t>Gross Profit</t>
  </si>
  <si>
    <t>Salaries &amp; wages</t>
  </si>
  <si>
    <t>Rent</t>
  </si>
  <si>
    <t>Taxes &amp; licenses</t>
  </si>
  <si>
    <t>Interest</t>
  </si>
  <si>
    <t>Other Deductions</t>
  </si>
  <si>
    <t>Total Deductions</t>
  </si>
  <si>
    <t>Advertising</t>
  </si>
  <si>
    <t>Bank Charges</t>
  </si>
  <si>
    <t>Credit Card Charges</t>
  </si>
  <si>
    <t>Legal and Professional</t>
  </si>
  <si>
    <t>Payroll Taxes</t>
  </si>
  <si>
    <t>Supplies</t>
  </si>
  <si>
    <t>Travel</t>
  </si>
  <si>
    <t>Deductions</t>
  </si>
  <si>
    <t>Ordinary Income</t>
  </si>
  <si>
    <t>Inventory at Beginnning of Year</t>
  </si>
  <si>
    <t>Purchases less cost of items withdrawn for personal use</t>
  </si>
  <si>
    <t>Other Costs</t>
  </si>
  <si>
    <t>Packaging Materials</t>
  </si>
  <si>
    <t>Shipping</t>
  </si>
  <si>
    <t>Total Other Costs</t>
  </si>
  <si>
    <t>Total</t>
  </si>
  <si>
    <t>Inventory at End of Year</t>
  </si>
  <si>
    <t>Other Income</t>
  </si>
  <si>
    <t>Total Other Income</t>
  </si>
  <si>
    <t>Auto and Truck Expense</t>
  </si>
  <si>
    <t>Insurance</t>
  </si>
  <si>
    <t>Utilities &amp; Telephone</t>
  </si>
  <si>
    <t>Total Income (Loss)</t>
  </si>
  <si>
    <t>Total Other Deductions</t>
  </si>
  <si>
    <t>Gross Profit %</t>
  </si>
  <si>
    <t>Income Statements Per Annual Tax Returns</t>
  </si>
  <si>
    <t>Used Computer System Sales, Inc.</t>
  </si>
  <si>
    <t>Analysis of Sales</t>
  </si>
  <si>
    <t>Month</t>
  </si>
  <si>
    <t>Total Monthly Sales</t>
  </si>
  <si>
    <t>Monthly Sales to ABC</t>
  </si>
  <si>
    <t xml:space="preserve"> Monthly Sales (Excluding Sales to ABC)</t>
  </si>
  <si>
    <t>a</t>
  </si>
  <si>
    <t>b</t>
  </si>
  <si>
    <t>c = a - b</t>
  </si>
  <si>
    <t>(1)</t>
  </si>
  <si>
    <t>Sum</t>
  </si>
  <si>
    <t>Fire Reimbursement (Property)</t>
  </si>
  <si>
    <t>Detail not available for 2010.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</si>
</sst>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  <numFmt numFmtId="177" formatCode="0.000%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42" applyNumberFormat="1" applyFont="1" applyAlignment="1">
      <alignment/>
    </xf>
    <xf numFmtId="173" fontId="0" fillId="0" borderId="10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175" fontId="0" fillId="0" borderId="11" xfId="44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75" fontId="0" fillId="0" borderId="0" xfId="44" applyNumberFormat="1" applyFont="1" applyAlignment="1">
      <alignment/>
    </xf>
    <xf numFmtId="9" fontId="2" fillId="0" borderId="0" xfId="57" applyFont="1" applyBorder="1" applyAlignment="1">
      <alignment/>
    </xf>
    <xf numFmtId="9" fontId="3" fillId="0" borderId="0" xfId="57" applyFont="1" applyBorder="1" applyAlignment="1">
      <alignment/>
    </xf>
    <xf numFmtId="173" fontId="0" fillId="0" borderId="0" xfId="42" applyNumberFormat="1" applyFont="1" applyFill="1" applyAlignment="1">
      <alignment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3" fontId="1" fillId="0" borderId="13" xfId="42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73" fontId="1" fillId="0" borderId="14" xfId="42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73" fontId="1" fillId="0" borderId="10" xfId="42" applyNumberFormat="1" applyFont="1" applyBorder="1" applyAlignment="1">
      <alignment horizontal="center" wrapText="1"/>
    </xf>
    <xf numFmtId="17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Alignment="1" quotePrefix="1">
      <alignment/>
    </xf>
    <xf numFmtId="173" fontId="0" fillId="33" borderId="0" xfId="42" applyNumberFormat="1" applyFont="1" applyFill="1" applyAlignment="1">
      <alignment/>
    </xf>
    <xf numFmtId="173" fontId="0" fillId="33" borderId="0" xfId="0" applyNumberFormat="1" applyFill="1" applyAlignment="1">
      <alignment/>
    </xf>
    <xf numFmtId="173" fontId="0" fillId="34" borderId="0" xfId="42" applyNumberFormat="1" applyFont="1" applyFill="1" applyAlignment="1">
      <alignment/>
    </xf>
    <xf numFmtId="173" fontId="0" fillId="34" borderId="0" xfId="0" applyNumberFormat="1" applyFill="1" applyAlignment="1">
      <alignment/>
    </xf>
    <xf numFmtId="173" fontId="0" fillId="35" borderId="0" xfId="42" applyNumberFormat="1" applyFont="1" applyFill="1" applyAlignment="1">
      <alignment/>
    </xf>
    <xf numFmtId="173" fontId="0" fillId="35" borderId="0" xfId="0" applyNumberFormat="1" applyFill="1" applyAlignment="1">
      <alignment/>
    </xf>
    <xf numFmtId="173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.28125" style="0" customWidth="1"/>
    <col min="2" max="2" width="2.421875" style="0" customWidth="1"/>
    <col min="3" max="3" width="45.00390625" style="0" customWidth="1"/>
    <col min="4" max="6" width="12.421875" style="0" customWidth="1"/>
  </cols>
  <sheetData>
    <row r="1" ht="12">
      <c r="A1" s="1" t="s">
        <v>35</v>
      </c>
    </row>
    <row r="2" ht="12">
      <c r="A2" s="1" t="s">
        <v>34</v>
      </c>
    </row>
    <row r="4" spans="4:6" ht="12">
      <c r="D4" s="7">
        <v>2008</v>
      </c>
      <c r="E4" s="7">
        <v>2009</v>
      </c>
      <c r="F4" s="7">
        <v>2010</v>
      </c>
    </row>
    <row r="6" spans="1:6" ht="12">
      <c r="A6" t="s">
        <v>0</v>
      </c>
      <c r="D6" s="8">
        <v>2156363</v>
      </c>
      <c r="E6" s="8">
        <v>3548466</v>
      </c>
      <c r="F6" s="8">
        <f>1703502</f>
        <v>1703502</v>
      </c>
    </row>
    <row r="7" spans="4:6" ht="12">
      <c r="D7" s="2"/>
      <c r="E7" s="2"/>
      <c r="F7" s="2"/>
    </row>
    <row r="8" ht="12">
      <c r="A8" s="1" t="s">
        <v>1</v>
      </c>
    </row>
    <row r="9" spans="2:6" ht="12">
      <c r="B9" t="s">
        <v>18</v>
      </c>
      <c r="D9" s="2">
        <v>0</v>
      </c>
      <c r="E9" s="2">
        <v>105000</v>
      </c>
      <c r="F9" s="2">
        <v>5000</v>
      </c>
    </row>
    <row r="10" spans="2:6" ht="12">
      <c r="B10" t="s">
        <v>19</v>
      </c>
      <c r="D10" s="2">
        <v>1100374</v>
      </c>
      <c r="E10" s="2">
        <v>1675061</v>
      </c>
      <c r="F10" s="2">
        <v>787598</v>
      </c>
    </row>
    <row r="11" spans="2:6" ht="12">
      <c r="B11" t="s">
        <v>20</v>
      </c>
      <c r="D11" s="2"/>
      <c r="E11" s="2"/>
      <c r="F11" s="11"/>
    </row>
    <row r="12" spans="3:6" ht="12">
      <c r="C12" t="s">
        <v>21</v>
      </c>
      <c r="D12" s="2">
        <v>1513</v>
      </c>
      <c r="E12" s="2">
        <v>2284</v>
      </c>
      <c r="F12" s="11">
        <v>2376</v>
      </c>
    </row>
    <row r="13" spans="3:6" ht="12">
      <c r="C13" t="s">
        <v>22</v>
      </c>
      <c r="D13" s="2">
        <v>14565</v>
      </c>
      <c r="E13" s="2">
        <v>22761</v>
      </c>
      <c r="F13" s="11">
        <v>13111</v>
      </c>
    </row>
    <row r="14" spans="2:6" ht="12">
      <c r="B14" t="s">
        <v>23</v>
      </c>
      <c r="D14" s="3">
        <f>SUM(D12:D13)</f>
        <v>16078</v>
      </c>
      <c r="E14" s="3">
        <f>SUM(E12:E13)</f>
        <v>25045</v>
      </c>
      <c r="F14" s="3">
        <f>SUM(F12:F13)</f>
        <v>15487</v>
      </c>
    </row>
    <row r="15" spans="4:6" ht="12">
      <c r="D15" s="4"/>
      <c r="E15" s="4"/>
      <c r="F15" s="4"/>
    </row>
    <row r="16" spans="2:6" ht="12">
      <c r="B16" t="s">
        <v>24</v>
      </c>
      <c r="D16" s="3">
        <f>SUM(D9:D10)+D14</f>
        <v>1116452</v>
      </c>
      <c r="E16" s="3">
        <f>SUM(E9:E10)+E14</f>
        <v>1805106</v>
      </c>
      <c r="F16" s="3">
        <f>SUM(F9:F10)+F14</f>
        <v>808085</v>
      </c>
    </row>
    <row r="17" spans="2:6" ht="12">
      <c r="B17" t="s">
        <v>25</v>
      </c>
      <c r="D17" s="2">
        <v>105000</v>
      </c>
      <c r="E17" s="2">
        <f>5000</f>
        <v>5000</v>
      </c>
      <c r="F17" s="2">
        <v>72500</v>
      </c>
    </row>
    <row r="18" spans="4:6" ht="12">
      <c r="D18" s="3"/>
      <c r="E18" s="3"/>
      <c r="F18" s="3"/>
    </row>
    <row r="19" spans="1:6" ht="12">
      <c r="A19" t="s">
        <v>1</v>
      </c>
      <c r="D19" s="2">
        <f>D16-D17</f>
        <v>1011452</v>
      </c>
      <c r="E19" s="2">
        <f>E16-E17</f>
        <v>1800106</v>
      </c>
      <c r="F19" s="2">
        <f>F16-F17</f>
        <v>735585</v>
      </c>
    </row>
    <row r="20" spans="4:6" ht="12">
      <c r="D20" s="3"/>
      <c r="E20" s="3"/>
      <c r="F20" s="3"/>
    </row>
    <row r="21" spans="1:6" ht="12">
      <c r="A21" t="s">
        <v>2</v>
      </c>
      <c r="D21" s="4">
        <f>D6-D19</f>
        <v>1144911</v>
      </c>
      <c r="E21" s="4">
        <f>E6-E19</f>
        <v>1748360</v>
      </c>
      <c r="F21" s="4">
        <f>F6-F19</f>
        <v>967917</v>
      </c>
    </row>
    <row r="22" spans="3:6" ht="12">
      <c r="C22" s="1" t="s">
        <v>33</v>
      </c>
      <c r="D22" s="10">
        <f>+D21/D6</f>
        <v>0.5309453927747786</v>
      </c>
      <c r="E22" s="10">
        <f>+E21/E6</f>
        <v>0.4927086803142541</v>
      </c>
      <c r="F22" s="10">
        <f>+F21/F6</f>
        <v>0.5681924646991903</v>
      </c>
    </row>
    <row r="23" spans="4:6" ht="12">
      <c r="D23" s="9"/>
      <c r="E23" s="9"/>
      <c r="F23" s="9"/>
    </row>
    <row r="24" spans="1:6" ht="12">
      <c r="A24" t="s">
        <v>26</v>
      </c>
      <c r="D24" s="4"/>
      <c r="E24" s="4"/>
      <c r="F24" s="4"/>
    </row>
    <row r="25" spans="2:6" ht="12">
      <c r="B25" t="s">
        <v>46</v>
      </c>
      <c r="D25" s="4"/>
      <c r="E25" s="4">
        <v>31613</v>
      </c>
      <c r="F25" s="4"/>
    </row>
    <row r="26" spans="1:6" ht="12">
      <c r="A26" t="s">
        <v>27</v>
      </c>
      <c r="D26" s="3">
        <f>SUM(D25)</f>
        <v>0</v>
      </c>
      <c r="E26" s="3">
        <f>SUM(E25)</f>
        <v>31613</v>
      </c>
      <c r="F26" s="3">
        <f>SUM(F25)</f>
        <v>0</v>
      </c>
    </row>
    <row r="27" spans="4:6" ht="12">
      <c r="D27" s="2"/>
      <c r="E27" s="2"/>
      <c r="F27" s="2"/>
    </row>
    <row r="28" spans="1:6" ht="12">
      <c r="A28" t="s">
        <v>31</v>
      </c>
      <c r="D28" s="3">
        <f>D21+D26</f>
        <v>1144911</v>
      </c>
      <c r="E28" s="3">
        <f>E21+E26</f>
        <v>1779973</v>
      </c>
      <c r="F28" s="3">
        <f>F21+F26</f>
        <v>967917</v>
      </c>
    </row>
    <row r="29" spans="4:6" ht="12">
      <c r="D29" s="2"/>
      <c r="E29" s="2"/>
      <c r="F29" s="2"/>
    </row>
    <row r="30" spans="1:6" ht="12">
      <c r="A30" s="1" t="s">
        <v>16</v>
      </c>
      <c r="D30" s="2"/>
      <c r="E30" s="2"/>
      <c r="F30" s="2"/>
    </row>
    <row r="31" spans="4:6" ht="12">
      <c r="D31" s="2"/>
      <c r="E31" s="2"/>
      <c r="F31" s="2"/>
    </row>
    <row r="32" spans="1:6" ht="12">
      <c r="A32" t="s">
        <v>3</v>
      </c>
      <c r="D32" s="2">
        <v>11959</v>
      </c>
      <c r="E32" s="2">
        <v>63793</v>
      </c>
      <c r="F32" s="2">
        <v>45743</v>
      </c>
    </row>
    <row r="33" spans="1:6" ht="12">
      <c r="A33" t="s">
        <v>4</v>
      </c>
      <c r="D33" s="2">
        <v>19782</v>
      </c>
      <c r="E33" s="2">
        <v>37367</v>
      </c>
      <c r="F33" s="2">
        <v>41119</v>
      </c>
    </row>
    <row r="34" spans="1:6" ht="12">
      <c r="A34" t="s">
        <v>5</v>
      </c>
      <c r="D34" s="2">
        <v>3532</v>
      </c>
      <c r="E34" s="2"/>
      <c r="F34" s="2"/>
    </row>
    <row r="35" spans="1:6" ht="12">
      <c r="A35" t="s">
        <v>6</v>
      </c>
      <c r="D35" s="2">
        <v>1312</v>
      </c>
      <c r="E35" s="2">
        <v>4993</v>
      </c>
      <c r="F35" s="2"/>
    </row>
    <row r="36" spans="1:6" ht="12">
      <c r="A36" s="1" t="s">
        <v>7</v>
      </c>
      <c r="D36" s="2"/>
      <c r="E36" s="2"/>
      <c r="F36" s="11"/>
    </row>
    <row r="37" spans="2:6" ht="12">
      <c r="B37" t="s">
        <v>9</v>
      </c>
      <c r="D37" s="2">
        <v>26969</v>
      </c>
      <c r="E37" s="2">
        <v>106454</v>
      </c>
      <c r="F37" s="11"/>
    </row>
    <row r="38" spans="2:6" ht="12">
      <c r="B38" t="s">
        <v>28</v>
      </c>
      <c r="D38" s="2"/>
      <c r="E38" s="2">
        <v>678</v>
      </c>
      <c r="F38" s="11"/>
    </row>
    <row r="39" spans="2:6" ht="12">
      <c r="B39" t="s">
        <v>10</v>
      </c>
      <c r="D39" s="2">
        <v>804</v>
      </c>
      <c r="E39" s="2">
        <v>5862</v>
      </c>
      <c r="F39" s="11"/>
    </row>
    <row r="40" spans="2:6" ht="12">
      <c r="B40" t="s">
        <v>11</v>
      </c>
      <c r="D40" s="2">
        <v>1863</v>
      </c>
      <c r="E40" s="2"/>
      <c r="F40" s="11"/>
    </row>
    <row r="41" spans="2:6" ht="12">
      <c r="B41" t="s">
        <v>29</v>
      </c>
      <c r="D41" s="2">
        <v>9577</v>
      </c>
      <c r="E41" s="2">
        <v>9519</v>
      </c>
      <c r="F41" s="11"/>
    </row>
    <row r="42" spans="2:6" ht="12">
      <c r="B42" t="s">
        <v>12</v>
      </c>
      <c r="D42" s="2">
        <v>5567</v>
      </c>
      <c r="E42" s="2">
        <v>4727</v>
      </c>
      <c r="F42" s="11"/>
    </row>
    <row r="43" spans="2:6" ht="12">
      <c r="B43" t="s">
        <v>13</v>
      </c>
      <c r="D43" s="2">
        <v>1216</v>
      </c>
      <c r="E43" s="2">
        <v>25242</v>
      </c>
      <c r="F43" s="11"/>
    </row>
    <row r="44" spans="2:6" ht="12">
      <c r="B44" t="s">
        <v>14</v>
      </c>
      <c r="D44" s="2">
        <v>3324</v>
      </c>
      <c r="E44" s="2">
        <v>6043</v>
      </c>
      <c r="F44" s="11"/>
    </row>
    <row r="45" spans="2:6" ht="12">
      <c r="B45" t="s">
        <v>15</v>
      </c>
      <c r="D45" s="2">
        <v>292</v>
      </c>
      <c r="E45" s="2"/>
      <c r="F45" s="11"/>
    </row>
    <row r="46" spans="2:6" ht="12">
      <c r="B46" t="s">
        <v>30</v>
      </c>
      <c r="D46" s="2">
        <v>9812</v>
      </c>
      <c r="E46" s="2">
        <v>19462</v>
      </c>
      <c r="F46" s="11"/>
    </row>
    <row r="47" spans="1:7" ht="12">
      <c r="A47" s="1" t="s">
        <v>32</v>
      </c>
      <c r="D47" s="3">
        <f>SUM(D37:D46)</f>
        <v>59424</v>
      </c>
      <c r="E47" s="3">
        <f>SUM(E37:E46)</f>
        <v>177987</v>
      </c>
      <c r="F47" s="3">
        <v>101919</v>
      </c>
      <c r="G47" s="23" t="s">
        <v>44</v>
      </c>
    </row>
    <row r="48" spans="4:6" ht="12">
      <c r="D48" s="2"/>
      <c r="E48" s="2"/>
      <c r="F48" s="2"/>
    </row>
    <row r="49" spans="1:6" ht="12">
      <c r="A49" t="s">
        <v>8</v>
      </c>
      <c r="D49" s="2">
        <f>SUM(D32:D35)+D47</f>
        <v>96009</v>
      </c>
      <c r="E49" s="2">
        <f>SUM(E32:E35)+E47</f>
        <v>284140</v>
      </c>
      <c r="F49" s="2">
        <f>SUM(F32:F35)+F47</f>
        <v>188781</v>
      </c>
    </row>
    <row r="50" spans="4:6" ht="12">
      <c r="D50" s="5"/>
      <c r="E50" s="5"/>
      <c r="F50" s="5"/>
    </row>
    <row r="51" spans="1:6" ht="12.75" thickBot="1">
      <c r="A51" t="s">
        <v>17</v>
      </c>
      <c r="D51" s="6">
        <f>D28-D49</f>
        <v>1048902</v>
      </c>
      <c r="E51" s="6">
        <f>E28-E49</f>
        <v>1495833</v>
      </c>
      <c r="F51" s="6">
        <f>F28-F49</f>
        <v>779136</v>
      </c>
    </row>
    <row r="52" ht="12.75" thickTop="1"/>
    <row r="54" spans="2:3" ht="12">
      <c r="B54" s="23" t="s">
        <v>44</v>
      </c>
      <c r="C54" t="s">
        <v>47</v>
      </c>
    </row>
  </sheetData>
  <sheetProtection/>
  <printOptions/>
  <pageMargins left="0.75" right="0.5" top="0.75" bottom="0.5" header="0.5" footer="0.25"/>
  <pageSetup fitToHeight="1" fitToWidth="1" horizontalDpi="600" verticalDpi="600" orientation="portrait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A1" sqref="A1"/>
    </sheetView>
  </sheetViews>
  <sheetFormatPr defaultColWidth="8.8515625" defaultRowHeight="12.75"/>
  <cols>
    <col min="1" max="1" width="10.421875" style="15" customWidth="1"/>
    <col min="2" max="3" width="11.28125" style="0" bestFit="1" customWidth="1"/>
    <col min="4" max="4" width="11.421875" style="0" customWidth="1"/>
  </cols>
  <sheetData>
    <row r="1" ht="12">
      <c r="A1" s="1" t="s">
        <v>35</v>
      </c>
    </row>
    <row r="2" ht="12">
      <c r="A2" s="14" t="s">
        <v>36</v>
      </c>
    </row>
    <row r="5" spans="1:4" ht="60">
      <c r="A5" s="16" t="s">
        <v>37</v>
      </c>
      <c r="B5" s="16" t="s">
        <v>38</v>
      </c>
      <c r="C5" s="16" t="s">
        <v>39</v>
      </c>
      <c r="D5" s="17" t="s">
        <v>40</v>
      </c>
    </row>
    <row r="6" spans="1:4" ht="12">
      <c r="A6" s="18"/>
      <c r="B6" s="18" t="s">
        <v>41</v>
      </c>
      <c r="C6" s="18" t="s">
        <v>42</v>
      </c>
      <c r="D6" s="19" t="s">
        <v>43</v>
      </c>
    </row>
    <row r="7" ht="12">
      <c r="A7" s="20"/>
    </row>
    <row r="8" spans="1:4" ht="12">
      <c r="A8" s="21">
        <v>39264</v>
      </c>
      <c r="B8" s="2">
        <v>111360</v>
      </c>
      <c r="C8" s="11">
        <v>91360</v>
      </c>
      <c r="D8" s="30">
        <f>+B8-C8</f>
        <v>20000</v>
      </c>
    </row>
    <row r="9" spans="1:4" ht="12">
      <c r="A9" s="21">
        <v>39295</v>
      </c>
      <c r="B9" s="2">
        <v>116460</v>
      </c>
      <c r="C9" s="11">
        <v>5200</v>
      </c>
      <c r="D9" s="30">
        <f aca="true" t="shared" si="0" ref="D9:D49">+B9-C9</f>
        <v>111260</v>
      </c>
    </row>
    <row r="10" spans="1:4" ht="12">
      <c r="A10" s="21">
        <v>39326</v>
      </c>
      <c r="B10" s="2">
        <v>120222</v>
      </c>
      <c r="C10" s="11">
        <v>0</v>
      </c>
      <c r="D10" s="30">
        <f t="shared" si="0"/>
        <v>120222</v>
      </c>
    </row>
    <row r="11" spans="1:4" ht="12">
      <c r="A11" s="21">
        <v>39356</v>
      </c>
      <c r="B11" s="2">
        <v>123826</v>
      </c>
      <c r="C11" s="11">
        <v>0</v>
      </c>
      <c r="D11" s="30">
        <f t="shared" si="0"/>
        <v>123826</v>
      </c>
    </row>
    <row r="12" spans="1:4" ht="12">
      <c r="A12" s="21">
        <v>39387</v>
      </c>
      <c r="B12" s="2">
        <v>128400</v>
      </c>
      <c r="C12" s="11">
        <v>106320</v>
      </c>
      <c r="D12" s="30">
        <f t="shared" si="0"/>
        <v>22080</v>
      </c>
    </row>
    <row r="13" spans="1:4" ht="12">
      <c r="A13" s="21">
        <v>39417</v>
      </c>
      <c r="B13" s="2">
        <v>132460</v>
      </c>
      <c r="C13" s="11">
        <v>16000</v>
      </c>
      <c r="D13" s="30">
        <f t="shared" si="0"/>
        <v>116460</v>
      </c>
    </row>
    <row r="14" spans="1:4" ht="12">
      <c r="A14" s="21">
        <v>39448</v>
      </c>
      <c r="B14" s="24">
        <v>137078</v>
      </c>
      <c r="C14" s="11">
        <v>110280</v>
      </c>
      <c r="D14" s="30">
        <f t="shared" si="0"/>
        <v>26798</v>
      </c>
    </row>
    <row r="15" spans="1:4" ht="12">
      <c r="A15" s="21">
        <v>39479</v>
      </c>
      <c r="B15" s="24">
        <v>142642.02976627418</v>
      </c>
      <c r="C15" s="11">
        <v>440</v>
      </c>
      <c r="D15" s="30">
        <f t="shared" si="0"/>
        <v>142202.02976627418</v>
      </c>
    </row>
    <row r="16" spans="1:4" ht="12">
      <c r="A16" s="21">
        <v>39508</v>
      </c>
      <c r="B16" s="24">
        <v>147754</v>
      </c>
      <c r="C16" s="11">
        <v>10080</v>
      </c>
      <c r="D16" s="30">
        <f t="shared" si="0"/>
        <v>137674</v>
      </c>
    </row>
    <row r="17" spans="1:4" ht="12">
      <c r="A17" s="21">
        <v>39539</v>
      </c>
      <c r="B17" s="24">
        <v>154842</v>
      </c>
      <c r="C17" s="11">
        <v>129040</v>
      </c>
      <c r="D17" s="30">
        <f t="shared" si="0"/>
        <v>25802</v>
      </c>
    </row>
    <row r="18" spans="1:4" ht="12">
      <c r="A18" s="21">
        <v>39569</v>
      </c>
      <c r="B18" s="24">
        <v>163545.5550872311</v>
      </c>
      <c r="C18" s="11">
        <v>600</v>
      </c>
      <c r="D18" s="30">
        <f t="shared" si="0"/>
        <v>162945.5550872311</v>
      </c>
    </row>
    <row r="19" spans="1:4" ht="12">
      <c r="A19" s="21">
        <v>39600</v>
      </c>
      <c r="B19" s="24">
        <v>172049.92395176712</v>
      </c>
      <c r="C19" s="11">
        <v>0</v>
      </c>
      <c r="D19" s="30">
        <f t="shared" si="0"/>
        <v>172049.92395176712</v>
      </c>
    </row>
    <row r="20" spans="1:4" ht="12">
      <c r="A20" s="21">
        <v>39630</v>
      </c>
      <c r="B20" s="24">
        <v>181150</v>
      </c>
      <c r="C20" s="11">
        <v>0</v>
      </c>
      <c r="D20" s="30">
        <f t="shared" si="0"/>
        <v>181150</v>
      </c>
    </row>
    <row r="21" spans="1:4" ht="12">
      <c r="A21" s="21">
        <v>39661</v>
      </c>
      <c r="B21" s="24">
        <v>190408.3390371165</v>
      </c>
      <c r="C21" s="11">
        <v>127570</v>
      </c>
      <c r="D21" s="30">
        <f t="shared" si="0"/>
        <v>62838.3390371165</v>
      </c>
    </row>
    <row r="22" spans="1:4" ht="12">
      <c r="A22" s="21">
        <v>39692</v>
      </c>
      <c r="B22" s="24">
        <v>201286</v>
      </c>
      <c r="C22" s="11">
        <v>114020</v>
      </c>
      <c r="D22" s="30">
        <f t="shared" si="0"/>
        <v>87266</v>
      </c>
    </row>
    <row r="23" spans="1:4" ht="12">
      <c r="A23" s="21">
        <v>39722</v>
      </c>
      <c r="B23" s="24">
        <v>210506</v>
      </c>
      <c r="C23" s="11">
        <v>120568</v>
      </c>
      <c r="D23" s="30">
        <f t="shared" si="0"/>
        <v>89938</v>
      </c>
    </row>
    <row r="24" spans="1:4" ht="12">
      <c r="A24" s="21">
        <v>39753</v>
      </c>
      <c r="B24" s="24">
        <v>221683.40530891114</v>
      </c>
      <c r="C24" s="11">
        <v>0</v>
      </c>
      <c r="D24" s="30">
        <f t="shared" si="0"/>
        <v>221683.40530891114</v>
      </c>
    </row>
    <row r="25" spans="1:4" ht="12">
      <c r="A25" s="21">
        <v>39783</v>
      </c>
      <c r="B25" s="24">
        <v>233418</v>
      </c>
      <c r="C25" s="11">
        <v>3700</v>
      </c>
      <c r="D25" s="30">
        <f t="shared" si="0"/>
        <v>229718</v>
      </c>
    </row>
    <row r="26" spans="1:4" ht="12">
      <c r="A26" s="21">
        <v>39814</v>
      </c>
      <c r="B26" s="26">
        <v>245738</v>
      </c>
      <c r="C26" s="11">
        <v>0</v>
      </c>
      <c r="D26" s="30">
        <f t="shared" si="0"/>
        <v>245738</v>
      </c>
    </row>
    <row r="27" spans="1:4" ht="12">
      <c r="A27" s="21">
        <v>39845</v>
      </c>
      <c r="B27" s="26">
        <v>258020</v>
      </c>
      <c r="C27" s="11">
        <v>21630</v>
      </c>
      <c r="D27" s="30">
        <f t="shared" si="0"/>
        <v>236390</v>
      </c>
    </row>
    <row r="28" spans="1:4" ht="12">
      <c r="A28" s="21">
        <v>39873</v>
      </c>
      <c r="B28" s="26">
        <v>271516.4478858444</v>
      </c>
      <c r="C28" s="11">
        <v>129540</v>
      </c>
      <c r="D28" s="30">
        <f t="shared" si="0"/>
        <v>141976.4478858444</v>
      </c>
    </row>
    <row r="29" spans="1:4" ht="12">
      <c r="A29" s="21">
        <v>39904</v>
      </c>
      <c r="B29" s="26">
        <v>285036</v>
      </c>
      <c r="C29" s="11">
        <v>93840</v>
      </c>
      <c r="D29" s="30">
        <f t="shared" si="0"/>
        <v>191196</v>
      </c>
    </row>
    <row r="30" spans="1:4" ht="12">
      <c r="A30" s="21">
        <v>39934</v>
      </c>
      <c r="B30" s="26">
        <v>304580</v>
      </c>
      <c r="C30" s="11">
        <v>95420</v>
      </c>
      <c r="D30" s="30">
        <f t="shared" si="0"/>
        <v>209160</v>
      </c>
    </row>
    <row r="31" spans="1:4" ht="12">
      <c r="A31" s="21">
        <v>39965</v>
      </c>
      <c r="B31" s="26">
        <v>327110</v>
      </c>
      <c r="C31" s="11">
        <v>56940</v>
      </c>
      <c r="D31" s="30">
        <f t="shared" si="0"/>
        <v>270170</v>
      </c>
    </row>
    <row r="32" spans="1:4" ht="12">
      <c r="A32" s="21">
        <v>39995</v>
      </c>
      <c r="B32" s="26">
        <v>349915.5287085243</v>
      </c>
      <c r="C32" s="11">
        <v>233300</v>
      </c>
      <c r="D32" s="30">
        <f t="shared" si="0"/>
        <v>116615.5287085243</v>
      </c>
    </row>
    <row r="33" spans="1:4" ht="12.75" customHeight="1">
      <c r="A33" s="21">
        <v>40026</v>
      </c>
      <c r="B33" s="26">
        <v>375308</v>
      </c>
      <c r="C33" s="11">
        <v>246666</v>
      </c>
      <c r="D33" s="30">
        <f t="shared" si="0"/>
        <v>128642</v>
      </c>
    </row>
    <row r="34" spans="1:4" ht="12.75" customHeight="1">
      <c r="A34" s="21">
        <v>40057</v>
      </c>
      <c r="B34" s="26">
        <v>400618.28881838947</v>
      </c>
      <c r="C34" s="11">
        <v>650</v>
      </c>
      <c r="D34" s="30">
        <f t="shared" si="0"/>
        <v>399968.28881838947</v>
      </c>
    </row>
    <row r="35" spans="1:4" ht="12">
      <c r="A35" s="21">
        <v>40087</v>
      </c>
      <c r="B35" s="26">
        <v>111150</v>
      </c>
      <c r="C35" s="11">
        <v>0</v>
      </c>
      <c r="D35" s="30">
        <f t="shared" si="0"/>
        <v>111150</v>
      </c>
    </row>
    <row r="36" spans="1:4" ht="12">
      <c r="A36" s="21">
        <v>40118</v>
      </c>
      <c r="B36" s="26">
        <v>95832</v>
      </c>
      <c r="C36" s="11">
        <v>0</v>
      </c>
      <c r="D36" s="30">
        <f t="shared" si="0"/>
        <v>95832</v>
      </c>
    </row>
    <row r="37" spans="1:4" ht="12">
      <c r="A37" s="21">
        <v>40148</v>
      </c>
      <c r="B37" s="26">
        <v>523642</v>
      </c>
      <c r="C37" s="11">
        <v>227000</v>
      </c>
      <c r="D37" s="30">
        <f t="shared" si="0"/>
        <v>296642</v>
      </c>
    </row>
    <row r="38" spans="1:4" ht="12">
      <c r="A38" s="21">
        <v>40179</v>
      </c>
      <c r="B38" s="28">
        <v>315678</v>
      </c>
      <c r="C38" s="11">
        <v>0</v>
      </c>
      <c r="D38" s="30">
        <f t="shared" si="0"/>
        <v>315678</v>
      </c>
    </row>
    <row r="39" spans="1:4" ht="12">
      <c r="A39" s="21">
        <v>40210</v>
      </c>
      <c r="B39" s="28">
        <v>133016</v>
      </c>
      <c r="C39" s="11">
        <v>0</v>
      </c>
      <c r="D39" s="30">
        <f t="shared" si="0"/>
        <v>133016</v>
      </c>
    </row>
    <row r="40" spans="1:4" ht="12">
      <c r="A40" s="21">
        <v>40238</v>
      </c>
      <c r="B40" s="28">
        <v>202872</v>
      </c>
      <c r="C40" s="11">
        <v>55320</v>
      </c>
      <c r="D40" s="30">
        <f t="shared" si="0"/>
        <v>147552</v>
      </c>
    </row>
    <row r="41" spans="1:4" ht="12">
      <c r="A41" s="21">
        <v>40269</v>
      </c>
      <c r="B41" s="28">
        <v>121098</v>
      </c>
      <c r="C41" s="11">
        <v>1550</v>
      </c>
      <c r="D41" s="30">
        <f t="shared" si="0"/>
        <v>119548</v>
      </c>
    </row>
    <row r="42" spans="1:4" ht="12">
      <c r="A42" s="21">
        <v>40299</v>
      </c>
      <c r="B42" s="28">
        <v>134570</v>
      </c>
      <c r="C42" s="11">
        <v>0</v>
      </c>
      <c r="D42" s="30">
        <f t="shared" si="0"/>
        <v>134570</v>
      </c>
    </row>
    <row r="43" spans="1:4" ht="12">
      <c r="A43" s="21">
        <v>40330</v>
      </c>
      <c r="B43" s="28">
        <v>103940</v>
      </c>
      <c r="C43" s="11">
        <v>0</v>
      </c>
      <c r="D43" s="30">
        <f t="shared" si="0"/>
        <v>103940</v>
      </c>
    </row>
    <row r="44" spans="1:4" ht="12">
      <c r="A44" s="21">
        <v>40360</v>
      </c>
      <c r="B44" s="28">
        <v>135724</v>
      </c>
      <c r="C44" s="11">
        <v>0</v>
      </c>
      <c r="D44" s="30">
        <f t="shared" si="0"/>
        <v>135724</v>
      </c>
    </row>
    <row r="45" spans="1:4" ht="12">
      <c r="A45" s="21">
        <v>40391</v>
      </c>
      <c r="B45" s="28">
        <v>46124</v>
      </c>
      <c r="C45" s="11">
        <v>0</v>
      </c>
      <c r="D45" s="30">
        <f t="shared" si="0"/>
        <v>46124</v>
      </c>
    </row>
    <row r="46" spans="1:4" ht="12">
      <c r="A46" s="21">
        <v>40422</v>
      </c>
      <c r="B46" s="28">
        <v>115480</v>
      </c>
      <c r="C46" s="11">
        <v>0</v>
      </c>
      <c r="D46" s="30">
        <f t="shared" si="0"/>
        <v>115480</v>
      </c>
    </row>
    <row r="47" spans="1:4" ht="12">
      <c r="A47" s="21">
        <v>40452</v>
      </c>
      <c r="B47" s="28">
        <v>65952</v>
      </c>
      <c r="C47" s="11">
        <v>0</v>
      </c>
      <c r="D47" s="30">
        <f t="shared" si="0"/>
        <v>65952</v>
      </c>
    </row>
    <row r="48" spans="1:4" ht="12">
      <c r="A48" s="21">
        <v>40483</v>
      </c>
      <c r="B48" s="28">
        <v>100852</v>
      </c>
      <c r="C48" s="11">
        <v>0</v>
      </c>
      <c r="D48" s="30">
        <f t="shared" si="0"/>
        <v>100852</v>
      </c>
    </row>
    <row r="49" spans="1:4" ht="12">
      <c r="A49" s="21">
        <v>40513</v>
      </c>
      <c r="B49" s="28">
        <v>52222</v>
      </c>
      <c r="C49" s="11">
        <v>0</v>
      </c>
      <c r="D49" s="30">
        <f t="shared" si="0"/>
        <v>52222</v>
      </c>
    </row>
    <row r="50" ht="12">
      <c r="B50" s="13"/>
    </row>
    <row r="51" spans="2:4" ht="12">
      <c r="B51" s="12"/>
      <c r="D51" s="12"/>
    </row>
    <row r="52" spans="1:4" ht="12">
      <c r="A52" s="15" t="s">
        <v>45</v>
      </c>
      <c r="B52" s="25">
        <f>SUM(B14:B25)</f>
        <v>2156363.2531513</v>
      </c>
      <c r="D52" s="22"/>
    </row>
    <row r="53" spans="1:2" ht="12">
      <c r="A53" s="15" t="s">
        <v>45</v>
      </c>
      <c r="B53" s="27">
        <f>SUM(B26:B37)</f>
        <v>3548466.2654127586</v>
      </c>
    </row>
    <row r="54" spans="1:2" ht="12">
      <c r="A54" s="15" t="s">
        <v>45</v>
      </c>
      <c r="B54" s="29">
        <f>SUM(B38:B49)</f>
        <v>1527528</v>
      </c>
    </row>
    <row r="55" ht="12">
      <c r="B55" s="12"/>
    </row>
    <row r="56" spans="2:4" ht="12">
      <c r="B56" s="12"/>
      <c r="D56" s="22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Tamer</cp:lastModifiedBy>
  <cp:lastPrinted>2009-03-19T18:08:20Z</cp:lastPrinted>
  <dcterms:created xsi:type="dcterms:W3CDTF">1996-10-14T23:33:28Z</dcterms:created>
  <dcterms:modified xsi:type="dcterms:W3CDTF">2016-02-18T06:47:26Z</dcterms:modified>
  <cp:category/>
  <cp:version/>
  <cp:contentType/>
  <cp:contentStatus/>
</cp:coreProperties>
</file>