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00" windowWidth="23840" windowHeight="10960" activeTab="7"/>
  </bookViews>
  <sheets>
    <sheet name="Assignment" sheetId="1" r:id="rId1"/>
    <sheet name="Journal" sheetId="2" r:id="rId2"/>
    <sheet name="June Ledger" sheetId="3" r:id="rId3"/>
    <sheet name="June Trial Balance" sheetId="4" r:id="rId4"/>
    <sheet name="June Balance and Income Stateme" sheetId="5" r:id="rId5"/>
    <sheet name="June Inventory" sheetId="6" r:id="rId6"/>
    <sheet name="July Ledger" sheetId="7" r:id="rId7"/>
    <sheet name="July Trial Balance" sheetId="8" r:id="rId8"/>
    <sheet name="July Balance and Income Stateme" sheetId="9" r:id="rId9"/>
    <sheet name="July Inventory" sheetId="10" r:id="rId10"/>
    <sheet name="Horizontal Balance Sheets" sheetId="11" r:id="rId11"/>
  </sheets>
  <definedNames>
    <definedName name="_xlnm.Print_Area" localSheetId="1">'Journal'!$E$77</definedName>
  </definedNames>
  <calcPr fullCalcOnLoad="1"/>
</workbook>
</file>

<file path=xl/sharedStrings.xml><?xml version="1.0" encoding="utf-8"?>
<sst xmlns="http://schemas.openxmlformats.org/spreadsheetml/2006/main" count="911" uniqueCount="250">
  <si>
    <t>They purchase Furniture for the Ice Cream Shop on account for 10,000 on account, payable in 45 days.</t>
  </si>
  <si>
    <t>They purchase a laptop for $1200 on account to be used exclusively in keeping track of the accounting records.</t>
  </si>
  <si>
    <t xml:space="preserve">They purchase a QuickBooks software, to be used in Accounting, for $1500 on account - payable in 45 days. </t>
  </si>
  <si>
    <t xml:space="preserve">They call a technician to install the Ice Cream equipment. Estimated bill of the technician is $700. At the end of the </t>
  </si>
  <si>
    <t xml:space="preserve">They hire two employees. Total salary cost for the two employees is $1500 a month, payable at the end of </t>
  </si>
  <si>
    <t>they purchase the following:</t>
  </si>
  <si>
    <t xml:space="preserve">Throughout the month, the Chicago Summers ice cream shop is able to generate a total of $6,000 in cash sales.  </t>
  </si>
  <si>
    <t>Tracy is in charge of keeping the accounting records. She records all the economic events presented above by doing the following:</t>
  </si>
  <si>
    <t>Collected $7,000 in cash sales</t>
  </si>
  <si>
    <t xml:space="preserve">Preparing the journal entries, </t>
  </si>
  <si>
    <t>Completing the Balance Sheet and Income Statement for the month of June</t>
  </si>
  <si>
    <t>Assume you are doing Tracy's job:</t>
  </si>
  <si>
    <t>Assume you are reviewing the Financial Statements and the analysis together with Victoria, Matt and Jean</t>
  </si>
  <si>
    <t>What are some of the conclusions? What should the company do to stay in business?</t>
  </si>
  <si>
    <t xml:space="preserve"> </t>
  </si>
  <si>
    <t>Monthly rent of the space is $2000, payable on the first day of each month.</t>
  </si>
  <si>
    <t>June Transactions</t>
  </si>
  <si>
    <t>KENDALL SCHOOL OF BUSINESS</t>
  </si>
  <si>
    <t>Comprehensive Accounting Project</t>
  </si>
  <si>
    <t>It is estimated that the furniture will be used for 5 years, with no salvage value.</t>
  </si>
  <si>
    <t xml:space="preserve">It is estimated that the software will be used for 10 years. </t>
  </si>
  <si>
    <t>Setting up the shop</t>
  </si>
  <si>
    <t>Starting the Operations</t>
  </si>
  <si>
    <t>Inventory</t>
  </si>
  <si>
    <t>June's financial statement</t>
  </si>
  <si>
    <t xml:space="preserve">Posting the appropriate journal entries in the T accounts </t>
  </si>
  <si>
    <t>Preparing the Trial balance for the month of June</t>
  </si>
  <si>
    <t>July Transactions</t>
  </si>
  <si>
    <t>Payment for the computer is due in 45 days. Estimated life of the laptop is 3 years with no salvage value.</t>
  </si>
  <si>
    <t>Paid in full the Furniture purchased on account in June.</t>
  </si>
  <si>
    <t>Paid in full the cost of the laptop</t>
  </si>
  <si>
    <t>Paid the salaries of the two employees</t>
  </si>
  <si>
    <t>Purchased the following inventory items:</t>
  </si>
  <si>
    <t>All the inventory left over from June and purchased July was fully utilized in making the ice creams in July</t>
  </si>
  <si>
    <t>Incurred $50 of freight cost, which they paid in cash</t>
  </si>
  <si>
    <t>6/1</t>
  </si>
  <si>
    <t>6/5</t>
  </si>
  <si>
    <t>6/2</t>
  </si>
  <si>
    <t>They incur freight costs of $50, which they pay in full</t>
  </si>
  <si>
    <t>6/15</t>
  </si>
  <si>
    <t>6/30</t>
  </si>
  <si>
    <t>'7/1</t>
  </si>
  <si>
    <t>7/1</t>
  </si>
  <si>
    <t>7/15</t>
  </si>
  <si>
    <t>7/30</t>
  </si>
  <si>
    <t>Paid on account for an ad in the local radio station for $700</t>
  </si>
  <si>
    <t>7/5</t>
  </si>
  <si>
    <t>Instructions</t>
  </si>
  <si>
    <t>Calculate Cost of Goods Sold assuming the company uses a periodic inventory system and FIFO for cost method</t>
  </si>
  <si>
    <t>Post the appropriate journal entries in T accounts</t>
  </si>
  <si>
    <t xml:space="preserve">Prepare a trial balance </t>
  </si>
  <si>
    <t>Calculate the depreciation and amortization expenses for the month of July for the tangible and intangible assets</t>
  </si>
  <si>
    <t>Calculate the depreciation and amortization expenses for the month of June for the tangible and intangible assets</t>
  </si>
  <si>
    <t>Return on Assets (Profitability)</t>
  </si>
  <si>
    <t>Current ratio (Liquidity)</t>
  </si>
  <si>
    <t>Debt to Total Assets ratio (Solvency)</t>
  </si>
  <si>
    <t>I June Financial Statements</t>
  </si>
  <si>
    <t>III Analysis of Accounting Records</t>
  </si>
  <si>
    <t>Paid in full the cost of the QuickBooks software</t>
  </si>
  <si>
    <t>Analyze each of June's transactions and prepare the journal entries</t>
  </si>
  <si>
    <t>Repeat the steps above for July:</t>
  </si>
  <si>
    <t>Analyze each of July's transactions and prepare the journal entries</t>
  </si>
  <si>
    <t>Each of the students/owners invests $15,000 of cash in the Chicago Summer Company.</t>
  </si>
  <si>
    <t>The company paid the monthly rent</t>
  </si>
  <si>
    <t>II July Financial Statements</t>
  </si>
  <si>
    <t>7/2</t>
  </si>
  <si>
    <t>Paid the first installment due for the purchase of the Ice Cream Equipment (total $4200)</t>
  </si>
  <si>
    <t>Prepare the Balance Sheet and Income Statement for the month of June.</t>
  </si>
  <si>
    <t>Prepare the Balance Sheet and Income Statement for the month of July</t>
  </si>
  <si>
    <t xml:space="preserve">Prepare a horizontal analysis by comparing June and July balance sheets </t>
  </si>
  <si>
    <t>Calculate the following ratios:</t>
  </si>
  <si>
    <t xml:space="preserve">The first installment is due for payment in July 2nd. It is estimated that the equipment has a life of 7 years with no </t>
  </si>
  <si>
    <t xml:space="preserve">salvage value. </t>
  </si>
  <si>
    <t>month, the company has not yet received the bill, however, the technician completed in full his installation work.</t>
  </si>
  <si>
    <t>the month.</t>
  </si>
  <si>
    <t xml:space="preserve">Victoria &amp; Matt are in charge of purchasing the key materials to make the ice cream. At the beginning of the month </t>
  </si>
  <si>
    <t xml:space="preserve">Victoria and Matt purchase additional materials. Because of market changes, they realize that prices for their key </t>
  </si>
  <si>
    <t>ingredients have gone up.</t>
  </si>
  <si>
    <t>Description</t>
  </si>
  <si>
    <t>Price</t>
  </si>
  <si>
    <t>Total Cost</t>
  </si>
  <si>
    <t>Milk</t>
  </si>
  <si>
    <t>Quantity in LB</t>
  </si>
  <si>
    <t>Sugar</t>
  </si>
  <si>
    <t xml:space="preserve">Vanilla </t>
  </si>
  <si>
    <t>Cacao</t>
  </si>
  <si>
    <t>Butter</t>
  </si>
  <si>
    <t xml:space="preserve">Jean is in charge of keeping track of key material quantities. She knows that most of the materials purchased </t>
  </si>
  <si>
    <t xml:space="preserve">during the month have been used in making ice cream. However some quantities still are left unused. These will be </t>
  </si>
  <si>
    <t xml:space="preserve">used in the next month's production of ice cream. At the end of the month, Jean performs a physical count of the </t>
  </si>
  <si>
    <t>materials left. Below is the result of the count.</t>
  </si>
  <si>
    <t>Four students from Kendall Hospitality program, decide to start a business and open an icecream shop in the month of June.</t>
  </si>
  <si>
    <t>The students names are: Victoria, Matt, Jean &amp; Tracy.</t>
  </si>
  <si>
    <t>The students divide the duties - Matt and Victoria will make the purchases needed to produce the Ice Creams. They will hire</t>
  </si>
  <si>
    <t>She also will be in charge of counting the materials at the end of each business day and communicate to Victoria and Matt how</t>
  </si>
  <si>
    <t>statements for each month</t>
  </si>
  <si>
    <t xml:space="preserve">They form a company (partnership) and name it "Chicago Summers". They decide to use the same name for the ice cream shop. </t>
  </si>
  <si>
    <t>two helpers to be at the ice cream shop during business hours, prepare and sell the ice cream. Jean will supervise the employees</t>
  </si>
  <si>
    <t xml:space="preserve">much more they need to purchase. Tracy is in charge of keeping the accounting records of the company as well as preparing the financial </t>
  </si>
  <si>
    <t>Here are the transactions Chicago Summers company incurs during the month of June &amp; July 2010:</t>
  </si>
  <si>
    <t>The students open a business checking account with City Bank and deposit their initial investments.</t>
  </si>
  <si>
    <t>They sign a 2-year lease to rent a space on Michigan Avenue for the Chicago Summers Ice cream shop.</t>
  </si>
  <si>
    <t xml:space="preserve">They purchase Ice cream Equipments, on account for 12,600, payable in three equal installments, in the next three months </t>
  </si>
  <si>
    <t xml:space="preserve">ACC272 B1 - Fall 2013 </t>
  </si>
  <si>
    <t>Jody Roy</t>
  </si>
  <si>
    <t>Credit</t>
  </si>
  <si>
    <t>General Journal</t>
  </si>
  <si>
    <t xml:space="preserve">J1 </t>
  </si>
  <si>
    <t>Date</t>
  </si>
  <si>
    <t>Account Titles and Explanation</t>
  </si>
  <si>
    <t>Ref.</t>
  </si>
  <si>
    <t>Debit</t>
  </si>
  <si>
    <t>Accounts Payable</t>
  </si>
  <si>
    <t>Sales Revenue</t>
  </si>
  <si>
    <t>Cost of Goods Sold</t>
  </si>
  <si>
    <t>Cash</t>
  </si>
  <si>
    <t>Supplies</t>
  </si>
  <si>
    <t>Owner's Capital</t>
  </si>
  <si>
    <t>General Ledger</t>
  </si>
  <si>
    <t>No. 101</t>
  </si>
  <si>
    <t>No. 301</t>
  </si>
  <si>
    <t>Explanation</t>
  </si>
  <si>
    <t>Balance</t>
  </si>
  <si>
    <t>J1</t>
  </si>
  <si>
    <t>No. 401</t>
  </si>
  <si>
    <t>Inventroy</t>
  </si>
  <si>
    <t>No. 505</t>
  </si>
  <si>
    <t>No. 126</t>
  </si>
  <si>
    <t>No. 201</t>
  </si>
  <si>
    <t>Rent/lease</t>
  </si>
  <si>
    <t>Equipment</t>
  </si>
  <si>
    <t>Accounts payable</t>
  </si>
  <si>
    <t xml:space="preserve">Accounts payable </t>
  </si>
  <si>
    <t>Laptop</t>
  </si>
  <si>
    <t>(each partner put in $15000)</t>
  </si>
  <si>
    <t>(signed 2 year lease)</t>
  </si>
  <si>
    <t>(Furniture for Ice Cream Shop)</t>
  </si>
  <si>
    <t xml:space="preserve">(Laptop for accounting) </t>
  </si>
  <si>
    <t>Software</t>
  </si>
  <si>
    <t>(quickbooks software)</t>
  </si>
  <si>
    <t>Technichian</t>
  </si>
  <si>
    <t>Salaries and Wages Payable</t>
  </si>
  <si>
    <t>(wages for 2 employees for one month)</t>
  </si>
  <si>
    <t>(equipment technichian)</t>
  </si>
  <si>
    <t>Chicago Summer Company</t>
  </si>
  <si>
    <t>Rent/Lease</t>
  </si>
  <si>
    <t>CHICAGO SUMMERS</t>
  </si>
  <si>
    <t>TRIAL BALANCE</t>
  </si>
  <si>
    <t>Notes Payable</t>
  </si>
  <si>
    <t>Service Revenue</t>
  </si>
  <si>
    <t>Salaries and Wages Expense</t>
  </si>
  <si>
    <t>Rent Expense</t>
  </si>
  <si>
    <t xml:space="preserve">(purchase of key ingredients) </t>
  </si>
  <si>
    <t>(purchase of key ingredients)</t>
  </si>
  <si>
    <t>(Sales Revenue for the month)</t>
  </si>
  <si>
    <t>Chicago Summers</t>
  </si>
  <si>
    <t>Amount</t>
  </si>
  <si>
    <t>Advertising</t>
  </si>
  <si>
    <t>(local radio advertisement)</t>
  </si>
  <si>
    <t>(3 equal monthly installments)</t>
  </si>
  <si>
    <t>Accounts Payabale</t>
  </si>
  <si>
    <t>(paid in full furniture)</t>
  </si>
  <si>
    <t xml:space="preserve"> Cash</t>
  </si>
  <si>
    <t>(paid in full for laptop)</t>
  </si>
  <si>
    <t>Comparative Balance Sheets</t>
  </si>
  <si>
    <t>June</t>
  </si>
  <si>
    <t>July</t>
  </si>
  <si>
    <t>Increase or Decrease</t>
  </si>
  <si>
    <t>Percentage</t>
  </si>
  <si>
    <t xml:space="preserve">J2 </t>
  </si>
  <si>
    <t>Account Name</t>
  </si>
  <si>
    <t>Balance Sheet</t>
  </si>
  <si>
    <t>Assets</t>
  </si>
  <si>
    <t>Accounts Recievable</t>
  </si>
  <si>
    <t>Total Assets</t>
  </si>
  <si>
    <t>Liabiliaties and Owener's Equity</t>
  </si>
  <si>
    <t>Owner's Equity</t>
  </si>
  <si>
    <t>Total liabilities and owner's equity</t>
  </si>
  <si>
    <t>Liabilities</t>
  </si>
  <si>
    <t>Income Statement</t>
  </si>
  <si>
    <t>Revenues</t>
  </si>
  <si>
    <t>Service revenues</t>
  </si>
  <si>
    <t>Expenses</t>
  </si>
  <si>
    <t>Salaries and wages expense</t>
  </si>
  <si>
    <t>Rent expense</t>
  </si>
  <si>
    <t>Advertising expense</t>
  </si>
  <si>
    <t>Total expenses</t>
  </si>
  <si>
    <t>Net income</t>
  </si>
  <si>
    <t>July 31 2013</t>
  </si>
  <si>
    <t>June 30 2013</t>
  </si>
  <si>
    <t>Purchase</t>
  </si>
  <si>
    <t>Freight</t>
  </si>
  <si>
    <t>Furniture</t>
  </si>
  <si>
    <t>(Paid 2 employees for the month)</t>
  </si>
  <si>
    <t>Technichan</t>
  </si>
  <si>
    <t>Deprecitation Expense</t>
  </si>
  <si>
    <t>Accumulated Depreciation</t>
  </si>
  <si>
    <t>(Epuipment)</t>
  </si>
  <si>
    <t>(Furniture)</t>
  </si>
  <si>
    <t>(Laptop  )</t>
  </si>
  <si>
    <t>Depreciation Expense</t>
  </si>
  <si>
    <t>equip.</t>
  </si>
  <si>
    <t>furniture</t>
  </si>
  <si>
    <t>laptop</t>
  </si>
  <si>
    <t>Acummulated Depreciation</t>
  </si>
  <si>
    <t>Amortization</t>
  </si>
  <si>
    <t>Accumulated Amortization</t>
  </si>
  <si>
    <t>No. 729</t>
  </si>
  <si>
    <t>No. 157</t>
  </si>
  <si>
    <t>No. 158</t>
  </si>
  <si>
    <t>No. 726</t>
  </si>
  <si>
    <t>No. 212</t>
  </si>
  <si>
    <t>No. 131</t>
  </si>
  <si>
    <t>Amortization Expense</t>
  </si>
  <si>
    <t>No. 655</t>
  </si>
  <si>
    <t>No. 675</t>
  </si>
  <si>
    <t>No. 605</t>
  </si>
  <si>
    <t xml:space="preserve">No. 164 </t>
  </si>
  <si>
    <t>No. 155</t>
  </si>
  <si>
    <t>No. 635</t>
  </si>
  <si>
    <t xml:space="preserve">No. 271 </t>
  </si>
  <si>
    <t>(ending balance from June)</t>
  </si>
  <si>
    <t>(lease payment for the month)</t>
  </si>
  <si>
    <t xml:space="preserve">No. 610 </t>
  </si>
  <si>
    <t>J2</t>
  </si>
  <si>
    <t>(paid in for full quickbooks)</t>
  </si>
  <si>
    <t>Sales revenues</t>
  </si>
  <si>
    <t>Less: Accumulated depreciation-equipment</t>
  </si>
  <si>
    <t>Less: Accumulated Amortization</t>
  </si>
  <si>
    <t>Total liabilities</t>
  </si>
  <si>
    <t>(1st of 3 payments on equipment)</t>
  </si>
  <si>
    <t>Beginning</t>
  </si>
  <si>
    <t>Explanination</t>
  </si>
  <si>
    <t>Units</t>
  </si>
  <si>
    <t>Unit Cost</t>
  </si>
  <si>
    <t>Total for sale</t>
  </si>
  <si>
    <t>Units in ending inventory</t>
  </si>
  <si>
    <t>Units sold</t>
  </si>
  <si>
    <t>Ending Inventory:</t>
  </si>
  <si>
    <t>Total</t>
  </si>
  <si>
    <t>Cost of goods available for sale</t>
  </si>
  <si>
    <t>Less: Ending inventory</t>
  </si>
  <si>
    <t>Cost of goods sold</t>
  </si>
  <si>
    <t>Vanilla</t>
  </si>
  <si>
    <t>Total for Sale</t>
  </si>
  <si>
    <t>TOTAL</t>
  </si>
  <si>
    <t>Cost of Goods available for sale</t>
  </si>
  <si>
    <t>Cost of Goods Sold Expense</t>
  </si>
  <si>
    <t xml:space="preserve">Beginning </t>
  </si>
  <si>
    <t xml:space="preserve">(freight cost for ingredients)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</si>
</sst>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m/d/yyyy"/>
    <numFmt numFmtId="167" formatCode="_(* #,##0_);_(* \(#,##0\);_(* &quot;-&quot;??_);_(@_)"/>
    <numFmt numFmtId="168" formatCode="mmm\-yyyy"/>
    <numFmt numFmtId="169" formatCode="_(* #,##0.0_);_(* \(#,##0.0\);_(* &quot;-&quot;??_);_(@_)"/>
    <numFmt numFmtId="170" formatCode="_(* #,##0.000_);_(* \(#,##0.000\);_(* &quot;-&quot;??_);_(@_)"/>
    <numFmt numFmtId="171" formatCode="_(* #,##0.0000_);_(* \(#,##0.0000\);_(* &quot;-&quot;??_);_(@_)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0.000"/>
    <numFmt numFmtId="175" formatCode="_([$$-409]* #,##0.00_);_([$$-409]* \(#,##0.00\);_([$$-409]* &quot;-&quot;??_);_(@_)"/>
    <numFmt numFmtId="176" formatCode="0.0"/>
    <numFmt numFmtId="177" formatCode="&quot;$&quot;#,##0.0_);[Red]\(&quot;$&quot;#,##0.0\)"/>
  </numFmts>
  <fonts count="7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u val="single"/>
      <sz val="12"/>
      <color indexed="10"/>
      <name val="Arial"/>
      <family val="0"/>
    </font>
    <font>
      <b/>
      <u val="single"/>
      <sz val="12"/>
      <name val="Arial"/>
      <family val="0"/>
    </font>
    <font>
      <b/>
      <i/>
      <sz val="12"/>
      <name val="Arial"/>
      <family val="0"/>
    </font>
    <font>
      <b/>
      <sz val="12"/>
      <color indexed="10"/>
      <name val="Arial"/>
      <family val="0"/>
    </font>
    <font>
      <sz val="11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0"/>
    </font>
    <font>
      <sz val="12"/>
      <name val="Calibri"/>
      <family val="0"/>
    </font>
    <font>
      <sz val="12"/>
      <color indexed="10"/>
      <name val="Calibri"/>
      <family val="2"/>
    </font>
    <font>
      <sz val="10"/>
      <color indexed="10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6"/>
      <color indexed="8"/>
      <name val="Calibri"/>
      <family val="0"/>
    </font>
    <font>
      <b/>
      <sz val="12"/>
      <color indexed="8"/>
      <name val="Calibri"/>
      <family val="2"/>
    </font>
    <font>
      <u val="single"/>
      <sz val="10"/>
      <name val="Arial"/>
      <family val="0"/>
    </font>
    <font>
      <sz val="12"/>
      <name val="Helv"/>
      <family val="0"/>
    </font>
    <font>
      <u val="single"/>
      <sz val="12"/>
      <name val="Helv"/>
      <family val="0"/>
    </font>
    <font>
      <u val="double"/>
      <sz val="12"/>
      <name val="Helv"/>
      <family val="0"/>
    </font>
    <font>
      <sz val="12"/>
      <color indexed="10"/>
      <name val="Arial"/>
      <family val="0"/>
    </font>
    <font>
      <sz val="16"/>
      <color indexed="9"/>
      <name val="Arial"/>
      <family val="0"/>
    </font>
    <font>
      <b/>
      <u val="singleAccounting"/>
      <sz val="12"/>
      <name val="Arial"/>
      <family val="0"/>
    </font>
    <font>
      <b/>
      <sz val="16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0"/>
    </font>
    <font>
      <sz val="12"/>
      <color rgb="FFFF0000"/>
      <name val="Calibri"/>
      <family val="2"/>
    </font>
    <font>
      <sz val="10"/>
      <color rgb="FFFF0000"/>
      <name val="Arial"/>
      <family val="0"/>
    </font>
    <font>
      <b/>
      <sz val="12"/>
      <color rgb="FF000000"/>
      <name val="Calibri"/>
      <family val="0"/>
    </font>
    <font>
      <sz val="11"/>
      <color theme="1"/>
      <name val="Arial"/>
      <family val="0"/>
    </font>
    <font>
      <b/>
      <sz val="11"/>
      <color theme="1"/>
      <name val="Arial"/>
      <family val="0"/>
    </font>
    <font>
      <b/>
      <sz val="16"/>
      <color theme="1"/>
      <name val="Calibri"/>
      <family val="0"/>
    </font>
    <font>
      <b/>
      <sz val="12"/>
      <color theme="1"/>
      <name val="Calibri"/>
      <family val="2"/>
    </font>
    <font>
      <sz val="12"/>
      <color rgb="FFFF0000"/>
      <name val="Arial"/>
      <family val="0"/>
    </font>
    <font>
      <sz val="16"/>
      <color theme="0"/>
      <name val="Arial"/>
      <family val="0"/>
    </font>
    <font>
      <b/>
      <sz val="16"/>
      <color theme="0"/>
      <name val="Arial"/>
      <family val="0"/>
    </font>
    <font>
      <b/>
      <sz val="12"/>
      <color rgb="FFFF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7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" fontId="4" fillId="0" borderId="0" xfId="0" applyNumberFormat="1" applyFont="1" applyAlignment="1" quotePrefix="1">
      <alignment horizontal="left"/>
    </xf>
    <xf numFmtId="43" fontId="4" fillId="0" borderId="0" xfId="42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 quotePrefix="1">
      <alignment horizontal="left"/>
    </xf>
    <xf numFmtId="0" fontId="4" fillId="0" borderId="10" xfId="0" applyFont="1" applyBorder="1" applyAlignment="1">
      <alignment/>
    </xf>
    <xf numFmtId="44" fontId="4" fillId="0" borderId="10" xfId="44" applyFont="1" applyBorder="1" applyAlignment="1">
      <alignment/>
    </xf>
    <xf numFmtId="4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44" fontId="4" fillId="0" borderId="0" xfId="44" applyFont="1" applyBorder="1" applyAlignment="1">
      <alignment/>
    </xf>
    <xf numFmtId="44" fontId="4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7" fontId="0" fillId="0" borderId="11" xfId="42" applyNumberFormat="1" applyFont="1" applyBorder="1" applyAlignment="1">
      <alignment horizontal="right"/>
    </xf>
    <xf numFmtId="167" fontId="65" fillId="0" borderId="11" xfId="42" applyNumberFormat="1" applyFont="1" applyBorder="1" applyAlignment="1">
      <alignment horizontal="right"/>
    </xf>
    <xf numFmtId="0" fontId="0" fillId="0" borderId="12" xfId="0" applyBorder="1" applyAlignment="1">
      <alignment horizontal="center"/>
    </xf>
    <xf numFmtId="167" fontId="0" fillId="0" borderId="10" xfId="42" applyNumberFormat="1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13" xfId="0" applyFont="1" applyBorder="1" applyAlignment="1">
      <alignment horizontal="center"/>
    </xf>
    <xf numFmtId="167" fontId="65" fillId="0" borderId="13" xfId="42" applyNumberFormat="1" applyFont="1" applyBorder="1" applyAlignment="1">
      <alignment horizontal="center"/>
    </xf>
    <xf numFmtId="16" fontId="0" fillId="0" borderId="14" xfId="0" applyNumberFormat="1" applyBorder="1" applyAlignment="1">
      <alignment horizontal="left"/>
    </xf>
    <xf numFmtId="0" fontId="0" fillId="0" borderId="15" xfId="0" applyBorder="1" applyAlignment="1">
      <alignment/>
    </xf>
    <xf numFmtId="167" fontId="0" fillId="0" borderId="15" xfId="42" applyNumberFormat="1" applyFont="1" applyBorder="1" applyAlignment="1">
      <alignment horizontal="center"/>
    </xf>
    <xf numFmtId="167" fontId="0" fillId="0" borderId="15" xfId="42" applyNumberFormat="1" applyFont="1" applyBorder="1" applyAlignment="1">
      <alignment/>
    </xf>
    <xf numFmtId="16" fontId="65" fillId="0" borderId="16" xfId="0" applyNumberFormat="1" applyFont="1" applyBorder="1" applyAlignment="1">
      <alignment horizontal="left"/>
    </xf>
    <xf numFmtId="0" fontId="65" fillId="0" borderId="14" xfId="0" applyFont="1" applyBorder="1" applyAlignment="1">
      <alignment/>
    </xf>
    <xf numFmtId="167" fontId="65" fillId="0" borderId="14" xfId="42" applyNumberFormat="1" applyFont="1" applyBorder="1" applyAlignment="1">
      <alignment/>
    </xf>
    <xf numFmtId="167" fontId="66" fillId="0" borderId="14" xfId="42" applyNumberFormat="1" applyFont="1" applyBorder="1" applyAlignment="1">
      <alignment/>
    </xf>
    <xf numFmtId="0" fontId="0" fillId="0" borderId="14" xfId="0" applyBorder="1" applyAlignment="1">
      <alignment horizontal="right"/>
    </xf>
    <xf numFmtId="0" fontId="0" fillId="0" borderId="16" xfId="0" applyBorder="1" applyAlignment="1">
      <alignment/>
    </xf>
    <xf numFmtId="167" fontId="0" fillId="0" borderId="16" xfId="42" applyNumberFormat="1" applyFont="1" applyBorder="1" applyAlignment="1">
      <alignment horizontal="center"/>
    </xf>
    <xf numFmtId="167" fontId="0" fillId="0" borderId="16" xfId="42" applyNumberFormat="1" applyFont="1" applyBorder="1" applyAlignment="1">
      <alignment/>
    </xf>
    <xf numFmtId="0" fontId="65" fillId="0" borderId="16" xfId="0" applyFont="1" applyBorder="1" applyAlignment="1">
      <alignment horizontal="right"/>
    </xf>
    <xf numFmtId="0" fontId="65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65" fillId="0" borderId="16" xfId="0" applyFont="1" applyBorder="1" applyAlignment="1">
      <alignment/>
    </xf>
    <xf numFmtId="167" fontId="0" fillId="0" borderId="0" xfId="42" applyNumberFormat="1" applyFont="1" applyAlignment="1">
      <alignment/>
    </xf>
    <xf numFmtId="167" fontId="33" fillId="0" borderId="16" xfId="42" applyNumberFormat="1" applyFont="1" applyBorder="1" applyAlignment="1">
      <alignment/>
    </xf>
    <xf numFmtId="167" fontId="66" fillId="0" borderId="16" xfId="42" applyNumberFormat="1" applyFont="1" applyBorder="1" applyAlignment="1">
      <alignment/>
    </xf>
    <xf numFmtId="0" fontId="0" fillId="0" borderId="0" xfId="0" applyBorder="1" applyAlignment="1">
      <alignment/>
    </xf>
    <xf numFmtId="167" fontId="0" fillId="0" borderId="0" xfId="42" applyNumberFormat="1" applyFont="1" applyBorder="1" applyAlignment="1">
      <alignment/>
    </xf>
    <xf numFmtId="167" fontId="33" fillId="0" borderId="14" xfId="42" applyNumberFormat="1" applyFont="1" applyBorder="1" applyAlignment="1">
      <alignment/>
    </xf>
    <xf numFmtId="0" fontId="65" fillId="0" borderId="17" xfId="0" applyFont="1" applyBorder="1" applyAlignment="1">
      <alignment horizontal="center"/>
    </xf>
    <xf numFmtId="16" fontId="65" fillId="0" borderId="15" xfId="0" applyNumberFormat="1" applyFont="1" applyBorder="1" applyAlignment="1">
      <alignment horizontal="left"/>
    </xf>
    <xf numFmtId="0" fontId="65" fillId="0" borderId="0" xfId="0" applyFont="1" applyBorder="1" applyAlignment="1">
      <alignment/>
    </xf>
    <xf numFmtId="167" fontId="65" fillId="0" borderId="0" xfId="42" applyNumberFormat="1" applyFont="1" applyBorder="1" applyAlignment="1">
      <alignment/>
    </xf>
    <xf numFmtId="16" fontId="65" fillId="0" borderId="14" xfId="0" applyNumberFormat="1" applyFont="1" applyBorder="1" applyAlignment="1">
      <alignment horizontal="left"/>
    </xf>
    <xf numFmtId="167" fontId="65" fillId="0" borderId="14" xfId="42" applyNumberFormat="1" applyFont="1" applyBorder="1" applyAlignment="1">
      <alignment horizontal="center"/>
    </xf>
    <xf numFmtId="167" fontId="67" fillId="0" borderId="14" xfId="42" applyNumberFormat="1" applyFont="1" applyBorder="1" applyAlignment="1">
      <alignment/>
    </xf>
    <xf numFmtId="167" fontId="68" fillId="0" borderId="15" xfId="42" applyNumberFormat="1" applyFont="1" applyBorder="1" applyAlignment="1">
      <alignment/>
    </xf>
    <xf numFmtId="0" fontId="0" fillId="0" borderId="11" xfId="0" applyBorder="1" applyAlignment="1">
      <alignment/>
    </xf>
    <xf numFmtId="44" fontId="4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16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167" fontId="10" fillId="0" borderId="10" xfId="42" applyNumberFormat="1" applyFont="1" applyBorder="1" applyAlignment="1">
      <alignment/>
    </xf>
    <xf numFmtId="0" fontId="10" fillId="0" borderId="10" xfId="0" applyFont="1" applyBorder="1" applyAlignment="1">
      <alignment horizontal="left" indent="1"/>
    </xf>
    <xf numFmtId="0" fontId="10" fillId="0" borderId="10" xfId="0" applyFont="1" applyBorder="1" applyAlignment="1">
      <alignment horizontal="left" indent="2"/>
    </xf>
    <xf numFmtId="0" fontId="10" fillId="0" borderId="10" xfId="0" applyFont="1" applyBorder="1" applyAlignment="1">
      <alignment horizontal="left"/>
    </xf>
    <xf numFmtId="16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0" fillId="18" borderId="0" xfId="0" applyFont="1" applyFill="1" applyAlignment="1">
      <alignment/>
    </xf>
    <xf numFmtId="0" fontId="10" fillId="18" borderId="0" xfId="0" applyFont="1" applyFill="1" applyAlignment="1">
      <alignment/>
    </xf>
    <xf numFmtId="0" fontId="10" fillId="18" borderId="0" xfId="0" applyFont="1" applyFill="1" applyAlignment="1">
      <alignment horizontal="right"/>
    </xf>
    <xf numFmtId="0" fontId="10" fillId="17" borderId="0" xfId="0" applyFont="1" applyFill="1" applyAlignment="1">
      <alignment/>
    </xf>
    <xf numFmtId="0" fontId="10" fillId="17" borderId="0" xfId="0" applyFont="1" applyFill="1" applyAlignment="1">
      <alignment/>
    </xf>
    <xf numFmtId="0" fontId="10" fillId="17" borderId="0" xfId="0" applyFont="1" applyFill="1" applyAlignment="1">
      <alignment horizontal="right"/>
    </xf>
    <xf numFmtId="0" fontId="0" fillId="5" borderId="0" xfId="0" applyFill="1" applyAlignment="1">
      <alignment/>
    </xf>
    <xf numFmtId="6" fontId="0" fillId="5" borderId="0" xfId="0" applyNumberFormat="1" applyFill="1" applyAlignment="1">
      <alignment/>
    </xf>
    <xf numFmtId="0" fontId="0" fillId="5" borderId="0" xfId="0" applyFill="1" applyAlignment="1">
      <alignment horizontal="left" indent="1"/>
    </xf>
    <xf numFmtId="0" fontId="0" fillId="5" borderId="0" xfId="0" applyFill="1" applyAlignment="1">
      <alignment horizontal="left" indent="2"/>
    </xf>
    <xf numFmtId="0" fontId="0" fillId="5" borderId="11" xfId="0" applyFill="1" applyBorder="1" applyAlignment="1">
      <alignment/>
    </xf>
    <xf numFmtId="0" fontId="0" fillId="5" borderId="0" xfId="0" applyFill="1" applyBorder="1" applyAlignment="1">
      <alignment/>
    </xf>
    <xf numFmtId="0" fontId="0" fillId="6" borderId="0" xfId="0" applyFill="1" applyAlignment="1">
      <alignment/>
    </xf>
    <xf numFmtId="6" fontId="0" fillId="6" borderId="0" xfId="0" applyNumberFormat="1" applyFill="1" applyAlignment="1">
      <alignment/>
    </xf>
    <xf numFmtId="0" fontId="0" fillId="6" borderId="11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0" xfId="0" applyFill="1" applyAlignment="1">
      <alignment horizontal="left" indent="1"/>
    </xf>
    <xf numFmtId="0" fontId="0" fillId="6" borderId="0" xfId="0" applyFill="1" applyAlignment="1">
      <alignment horizontal="left" indent="2"/>
    </xf>
    <xf numFmtId="16" fontId="65" fillId="0" borderId="14" xfId="0" applyNumberFormat="1" applyFont="1" applyBorder="1" applyAlignment="1">
      <alignment horizontal="right"/>
    </xf>
    <xf numFmtId="16" fontId="65" fillId="0" borderId="14" xfId="0" applyNumberFormat="1" applyFont="1" applyBorder="1" applyAlignment="1">
      <alignment/>
    </xf>
    <xf numFmtId="16" fontId="0" fillId="0" borderId="14" xfId="0" applyNumberFormat="1" applyBorder="1" applyAlignment="1">
      <alignment/>
    </xf>
    <xf numFmtId="16" fontId="0" fillId="0" borderId="14" xfId="0" applyNumberFormat="1" applyBorder="1" applyAlignment="1">
      <alignment horizontal="right"/>
    </xf>
    <xf numFmtId="16" fontId="65" fillId="0" borderId="16" xfId="0" applyNumberFormat="1" applyFont="1" applyBorder="1" applyAlignment="1">
      <alignment horizontal="right"/>
    </xf>
    <xf numFmtId="16" fontId="65" fillId="0" borderId="16" xfId="0" applyNumberFormat="1" applyFont="1" applyBorder="1" applyAlignment="1">
      <alignment/>
    </xf>
    <xf numFmtId="0" fontId="0" fillId="0" borderId="19" xfId="0" applyBorder="1" applyAlignment="1">
      <alignment/>
    </xf>
    <xf numFmtId="167" fontId="0" fillId="0" borderId="16" xfId="0" applyNumberFormat="1" applyBorder="1" applyAlignment="1">
      <alignment/>
    </xf>
    <xf numFmtId="167" fontId="68" fillId="0" borderId="16" xfId="42" applyNumberFormat="1" applyFont="1" applyBorder="1" applyAlignment="1">
      <alignment/>
    </xf>
    <xf numFmtId="167" fontId="0" fillId="0" borderId="14" xfId="42" applyNumberFormat="1" applyFont="1" applyBorder="1" applyAlignment="1">
      <alignment/>
    </xf>
    <xf numFmtId="0" fontId="0" fillId="0" borderId="20" xfId="0" applyBorder="1" applyAlignment="1">
      <alignment/>
    </xf>
    <xf numFmtId="167" fontId="0" fillId="0" borderId="21" xfId="42" applyNumberFormat="1" applyFont="1" applyBorder="1" applyAlignment="1">
      <alignment/>
    </xf>
    <xf numFmtId="16" fontId="65" fillId="0" borderId="14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43" fontId="65" fillId="0" borderId="14" xfId="42" applyNumberFormat="1" applyFont="1" applyBorder="1" applyAlignment="1">
      <alignment/>
    </xf>
    <xf numFmtId="43" fontId="33" fillId="0" borderId="14" xfId="42" applyNumberFormat="1" applyFont="1" applyBorder="1" applyAlignment="1">
      <alignment/>
    </xf>
    <xf numFmtId="0" fontId="0" fillId="0" borderId="0" xfId="0" applyFill="1" applyBorder="1" applyAlignment="1">
      <alignment/>
    </xf>
    <xf numFmtId="43" fontId="67" fillId="0" borderId="14" xfId="42" applyNumberFormat="1" applyFont="1" applyBorder="1" applyAlignment="1">
      <alignment/>
    </xf>
    <xf numFmtId="2" fontId="65" fillId="0" borderId="14" xfId="0" applyNumberFormat="1" applyFont="1" applyBorder="1" applyAlignment="1">
      <alignment/>
    </xf>
    <xf numFmtId="167" fontId="0" fillId="0" borderId="11" xfId="42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167" fontId="65" fillId="0" borderId="11" xfId="42" applyNumberFormat="1" applyFont="1" applyFill="1" applyBorder="1" applyAlignment="1">
      <alignment horizontal="right"/>
    </xf>
    <xf numFmtId="0" fontId="65" fillId="0" borderId="10" xfId="0" applyFont="1" applyFill="1" applyBorder="1" applyAlignment="1">
      <alignment horizontal="center"/>
    </xf>
    <xf numFmtId="0" fontId="65" fillId="0" borderId="13" xfId="0" applyFont="1" applyFill="1" applyBorder="1" applyAlignment="1">
      <alignment horizontal="center"/>
    </xf>
    <xf numFmtId="167" fontId="65" fillId="0" borderId="13" xfId="42" applyNumberFormat="1" applyFont="1" applyFill="1" applyBorder="1" applyAlignment="1">
      <alignment horizontal="center"/>
    </xf>
    <xf numFmtId="16" fontId="65" fillId="0" borderId="16" xfId="0" applyNumberFormat="1" applyFont="1" applyFill="1" applyBorder="1" applyAlignment="1">
      <alignment horizontal="left"/>
    </xf>
    <xf numFmtId="0" fontId="65" fillId="0" borderId="14" xfId="0" applyFont="1" applyFill="1" applyBorder="1" applyAlignment="1">
      <alignment/>
    </xf>
    <xf numFmtId="0" fontId="65" fillId="0" borderId="14" xfId="0" applyFont="1" applyFill="1" applyBorder="1" applyAlignment="1">
      <alignment horizontal="center"/>
    </xf>
    <xf numFmtId="167" fontId="65" fillId="0" borderId="14" xfId="42" applyNumberFormat="1" applyFont="1" applyFill="1" applyBorder="1" applyAlignment="1">
      <alignment/>
    </xf>
    <xf numFmtId="167" fontId="66" fillId="0" borderId="14" xfId="42" applyNumberFormat="1" applyFont="1" applyFill="1" applyBorder="1" applyAlignment="1">
      <alignment/>
    </xf>
    <xf numFmtId="0" fontId="65" fillId="0" borderId="16" xfId="0" applyFont="1" applyFill="1" applyBorder="1" applyAlignment="1">
      <alignment horizontal="right"/>
    </xf>
    <xf numFmtId="0" fontId="65" fillId="0" borderId="16" xfId="0" applyFont="1" applyFill="1" applyBorder="1" applyAlignment="1">
      <alignment/>
    </xf>
    <xf numFmtId="0" fontId="0" fillId="0" borderId="0" xfId="0" applyFill="1" applyAlignment="1">
      <alignment/>
    </xf>
    <xf numFmtId="16" fontId="65" fillId="0" borderId="0" xfId="0" applyNumberFormat="1" applyFont="1" applyBorder="1" applyAlignment="1">
      <alignment/>
    </xf>
    <xf numFmtId="167" fontId="67" fillId="0" borderId="0" xfId="42" applyNumberFormat="1" applyFont="1" applyBorder="1" applyAlignment="1">
      <alignment/>
    </xf>
    <xf numFmtId="167" fontId="66" fillId="0" borderId="0" xfId="42" applyNumberFormat="1" applyFont="1" applyBorder="1" applyAlignment="1">
      <alignment/>
    </xf>
    <xf numFmtId="0" fontId="69" fillId="0" borderId="11" xfId="0" applyFont="1" applyBorder="1" applyAlignment="1">
      <alignment horizontal="center"/>
    </xf>
    <xf numFmtId="167" fontId="65" fillId="0" borderId="0" xfId="42" applyNumberFormat="1" applyFont="1" applyBorder="1" applyAlignment="1">
      <alignment horizontal="center"/>
    </xf>
    <xf numFmtId="0" fontId="70" fillId="17" borderId="0" xfId="0" applyFont="1" applyFill="1" applyAlignment="1">
      <alignment horizontal="center"/>
    </xf>
    <xf numFmtId="0" fontId="71" fillId="17" borderId="0" xfId="0" applyFont="1" applyFill="1" applyAlignment="1">
      <alignment horizontal="center"/>
    </xf>
    <xf numFmtId="0" fontId="70" fillId="18" borderId="0" xfId="0" applyFont="1" applyFill="1" applyAlignment="1">
      <alignment horizontal="center"/>
    </xf>
    <xf numFmtId="0" fontId="71" fillId="18" borderId="0" xfId="0" applyFont="1" applyFill="1" applyAlignment="1">
      <alignment horizontal="center"/>
    </xf>
    <xf numFmtId="0" fontId="69" fillId="0" borderId="11" xfId="0" applyFont="1" applyBorder="1" applyAlignment="1">
      <alignment horizontal="center"/>
    </xf>
    <xf numFmtId="0" fontId="72" fillId="0" borderId="0" xfId="0" applyFont="1" applyAlignment="1">
      <alignment horizontal="center" vertical="center"/>
    </xf>
    <xf numFmtId="0" fontId="73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69" fillId="0" borderId="11" xfId="0" applyFont="1" applyFill="1" applyBorder="1" applyAlignment="1">
      <alignment horizontal="center"/>
    </xf>
    <xf numFmtId="0" fontId="0" fillId="11" borderId="0" xfId="0" applyFill="1" applyAlignment="1">
      <alignment horizontal="center"/>
    </xf>
    <xf numFmtId="15" fontId="0" fillId="11" borderId="0" xfId="0" applyNumberFormat="1" applyFill="1" applyAlignment="1">
      <alignment horizontal="center"/>
    </xf>
    <xf numFmtId="0" fontId="0" fillId="17" borderId="0" xfId="0" applyFill="1" applyAlignment="1">
      <alignment horizontal="center"/>
    </xf>
    <xf numFmtId="15" fontId="0" fillId="17" borderId="0" xfId="0" applyNumberFormat="1" applyFill="1" applyAlignment="1">
      <alignment horizontal="center"/>
    </xf>
    <xf numFmtId="0" fontId="13" fillId="5" borderId="0" xfId="0" applyFont="1" applyFill="1" applyAlignment="1">
      <alignment horizontal="center"/>
    </xf>
    <xf numFmtId="14" fontId="0" fillId="17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18" borderId="0" xfId="0" applyFill="1" applyAlignment="1">
      <alignment horizontal="center"/>
    </xf>
    <xf numFmtId="15" fontId="0" fillId="18" borderId="0" xfId="0" applyNumberFormat="1" applyFill="1" applyAlignment="1">
      <alignment horizontal="center"/>
    </xf>
    <xf numFmtId="14" fontId="0" fillId="18" borderId="0" xfId="0" applyNumberFormat="1" applyFill="1" applyAlignment="1">
      <alignment horizontal="center"/>
    </xf>
    <xf numFmtId="0" fontId="13" fillId="6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65" fontId="0" fillId="0" borderId="0" xfId="44" applyNumberFormat="1" applyFont="1" applyAlignment="1">
      <alignment/>
    </xf>
    <xf numFmtId="44" fontId="0" fillId="0" borderId="22" xfId="44" applyFont="1" applyBorder="1" applyAlignment="1">
      <alignment/>
    </xf>
    <xf numFmtId="0" fontId="0" fillId="0" borderId="16" xfId="0" applyBorder="1" applyAlignment="1">
      <alignment horizontal="right"/>
    </xf>
    <xf numFmtId="167" fontId="0" fillId="0" borderId="16" xfId="42" applyNumberFormat="1" applyFont="1" applyBorder="1" applyAlignment="1">
      <alignment horizontal="left" indent="2"/>
    </xf>
    <xf numFmtId="167" fontId="0" fillId="0" borderId="16" xfId="42" applyNumberFormat="1" applyFont="1" applyBorder="1" applyAlignment="1">
      <alignment/>
    </xf>
    <xf numFmtId="0" fontId="0" fillId="12" borderId="0" xfId="0" applyFill="1" applyAlignment="1">
      <alignment horizontal="center"/>
    </xf>
    <xf numFmtId="15" fontId="0" fillId="12" borderId="0" xfId="0" applyNumberFormat="1" applyFill="1" applyAlignment="1">
      <alignment horizontal="center"/>
    </xf>
    <xf numFmtId="167" fontId="65" fillId="0" borderId="16" xfId="42" applyNumberFormat="1" applyFont="1" applyBorder="1" applyAlignment="1">
      <alignment/>
    </xf>
    <xf numFmtId="167" fontId="67" fillId="0" borderId="16" xfId="42" applyNumberFormat="1" applyFont="1" applyBorder="1" applyAlignment="1">
      <alignment/>
    </xf>
    <xf numFmtId="16" fontId="0" fillId="0" borderId="0" xfId="0" applyNumberFormat="1" applyBorder="1" applyAlignment="1">
      <alignment horizontal="left"/>
    </xf>
    <xf numFmtId="44" fontId="0" fillId="0" borderId="22" xfId="44" applyNumberFormat="1" applyFont="1" applyBorder="1" applyAlignment="1">
      <alignment/>
    </xf>
    <xf numFmtId="44" fontId="0" fillId="0" borderId="0" xfId="0" applyNumberFormat="1" applyAlignment="1">
      <alignment/>
    </xf>
    <xf numFmtId="167" fontId="67" fillId="0" borderId="14" xfId="42" applyNumberFormat="1" applyFont="1" applyFill="1" applyBorder="1" applyAlignment="1">
      <alignment/>
    </xf>
    <xf numFmtId="165" fontId="0" fillId="0" borderId="10" xfId="44" applyNumberFormat="1" applyFont="1" applyBorder="1" applyAlignment="1">
      <alignment/>
    </xf>
    <xf numFmtId="2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0" fillId="5" borderId="0" xfId="0" applyFill="1" applyAlignment="1">
      <alignment horizontal="left"/>
    </xf>
    <xf numFmtId="6" fontId="0" fillId="5" borderId="18" xfId="0" applyNumberFormat="1" applyFill="1" applyBorder="1" applyAlignment="1">
      <alignment/>
    </xf>
    <xf numFmtId="2" fontId="0" fillId="5" borderId="0" xfId="0" applyNumberFormat="1" applyFill="1" applyAlignment="1">
      <alignment/>
    </xf>
    <xf numFmtId="0" fontId="13" fillId="5" borderId="0" xfId="0" applyFont="1" applyFill="1" applyAlignment="1">
      <alignment/>
    </xf>
    <xf numFmtId="0" fontId="40" fillId="5" borderId="0" xfId="0" applyFont="1" applyFill="1" applyAlignment="1">
      <alignment/>
    </xf>
    <xf numFmtId="2" fontId="40" fillId="5" borderId="0" xfId="0" applyNumberFormat="1" applyFont="1" applyFill="1" applyBorder="1" applyAlignment="1">
      <alignment/>
    </xf>
    <xf numFmtId="1" fontId="0" fillId="5" borderId="0" xfId="0" applyNumberFormat="1" applyFill="1" applyAlignment="1">
      <alignment/>
    </xf>
    <xf numFmtId="167" fontId="67" fillId="0" borderId="15" xfId="42" applyNumberFormat="1" applyFont="1" applyBorder="1" applyAlignment="1">
      <alignment/>
    </xf>
    <xf numFmtId="0" fontId="65" fillId="0" borderId="16" xfId="0" applyFont="1" applyBorder="1" applyAlignment="1">
      <alignment horizontal="center"/>
    </xf>
    <xf numFmtId="167" fontId="65" fillId="0" borderId="16" xfId="42" applyNumberFormat="1" applyFont="1" applyBorder="1" applyAlignment="1">
      <alignment horizontal="center"/>
    </xf>
    <xf numFmtId="0" fontId="33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 horizontal="center"/>
    </xf>
    <xf numFmtId="0" fontId="65" fillId="0" borderId="15" xfId="0" applyFont="1" applyBorder="1" applyAlignment="1">
      <alignment horizontal="center"/>
    </xf>
    <xf numFmtId="16" fontId="65" fillId="0" borderId="15" xfId="0" applyNumberFormat="1" applyFont="1" applyBorder="1" applyAlignment="1">
      <alignment horizontal="right"/>
    </xf>
    <xf numFmtId="16" fontId="0" fillId="0" borderId="15" xfId="0" applyNumberFormat="1" applyBorder="1" applyAlignment="1">
      <alignment horizontal="left"/>
    </xf>
    <xf numFmtId="1" fontId="0" fillId="0" borderId="0" xfId="0" applyNumberFormat="1" applyFill="1" applyBorder="1" applyAlignment="1">
      <alignment/>
    </xf>
    <xf numFmtId="1" fontId="0" fillId="0" borderId="11" xfId="0" applyNumberFormat="1" applyBorder="1" applyAlignment="1">
      <alignment/>
    </xf>
    <xf numFmtId="0" fontId="4" fillId="0" borderId="0" xfId="0" applyFont="1" applyBorder="1" applyAlignment="1" quotePrefix="1">
      <alignment horizontal="left"/>
    </xf>
    <xf numFmtId="16" fontId="4" fillId="0" borderId="0" xfId="0" applyNumberFormat="1" applyFont="1" applyAlignment="1">
      <alignment/>
    </xf>
    <xf numFmtId="44" fontId="4" fillId="0" borderId="0" xfId="44" applyFont="1" applyAlignment="1">
      <alignment/>
    </xf>
    <xf numFmtId="8" fontId="4" fillId="0" borderId="0" xfId="0" applyNumberFormat="1" applyFont="1" applyBorder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6" fontId="41" fillId="0" borderId="0" xfId="0" applyNumberFormat="1" applyFont="1" applyAlignment="1">
      <alignment horizontal="center" vertical="center"/>
    </xf>
    <xf numFmtId="3" fontId="41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6" fontId="43" fillId="0" borderId="0" xfId="0" applyNumberFormat="1" applyFont="1" applyAlignment="1">
      <alignment horizontal="right" vertical="center"/>
    </xf>
    <xf numFmtId="6" fontId="43" fillId="0" borderId="0" xfId="0" applyNumberFormat="1" applyFont="1" applyAlignment="1">
      <alignment horizontal="center" vertical="center"/>
    </xf>
    <xf numFmtId="0" fontId="5" fillId="33" borderId="0" xfId="0" applyFont="1" applyFill="1" applyAlignment="1">
      <alignment horizontal="center"/>
    </xf>
    <xf numFmtId="16" fontId="5" fillId="33" borderId="0" xfId="0" applyNumberFormat="1" applyFont="1" applyFill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4" fillId="6" borderId="11" xfId="0" applyFont="1" applyFill="1" applyBorder="1" applyAlignment="1">
      <alignment/>
    </xf>
    <xf numFmtId="16" fontId="4" fillId="6" borderId="0" xfId="0" applyNumberFormat="1" applyFont="1" applyFill="1" applyAlignment="1">
      <alignment/>
    </xf>
    <xf numFmtId="0" fontId="4" fillId="6" borderId="0" xfId="0" applyFont="1" applyFill="1" applyAlignment="1">
      <alignment/>
    </xf>
    <xf numFmtId="44" fontId="4" fillId="6" borderId="0" xfId="44" applyFont="1" applyFill="1" applyAlignment="1">
      <alignment/>
    </xf>
    <xf numFmtId="0" fontId="4" fillId="6" borderId="0" xfId="0" applyFont="1" applyFill="1" applyBorder="1" applyAlignment="1">
      <alignment horizontal="left"/>
    </xf>
    <xf numFmtId="44" fontId="4" fillId="6" borderId="0" xfId="44" applyFont="1" applyFill="1" applyBorder="1" applyAlignment="1">
      <alignment/>
    </xf>
    <xf numFmtId="44" fontId="4" fillId="6" borderId="11" xfId="0" applyNumberFormat="1" applyFont="1" applyFill="1" applyBorder="1" applyAlignment="1">
      <alignment/>
    </xf>
    <xf numFmtId="0" fontId="4" fillId="6" borderId="0" xfId="0" applyFont="1" applyFill="1" applyBorder="1" applyAlignment="1">
      <alignment/>
    </xf>
    <xf numFmtId="44" fontId="74" fillId="6" borderId="0" xfId="0" applyNumberFormat="1" applyFont="1" applyFill="1" applyBorder="1" applyAlignment="1">
      <alignment/>
    </xf>
    <xf numFmtId="0" fontId="4" fillId="6" borderId="22" xfId="0" applyFont="1" applyFill="1" applyBorder="1" applyAlignment="1">
      <alignment/>
    </xf>
    <xf numFmtId="44" fontId="4" fillId="6" borderId="0" xfId="0" applyNumberFormat="1" applyFont="1" applyFill="1" applyBorder="1" applyAlignment="1">
      <alignment/>
    </xf>
    <xf numFmtId="0" fontId="4" fillId="6" borderId="18" xfId="0" applyFont="1" applyFill="1" applyBorder="1" applyAlignment="1">
      <alignment/>
    </xf>
    <xf numFmtId="44" fontId="74" fillId="6" borderId="18" xfId="44" applyFont="1" applyFill="1" applyBorder="1" applyAlignment="1">
      <alignment/>
    </xf>
    <xf numFmtId="44" fontId="4" fillId="6" borderId="11" xfId="44" applyFont="1" applyFill="1" applyBorder="1" applyAlignment="1">
      <alignment/>
    </xf>
    <xf numFmtId="16" fontId="5" fillId="18" borderId="0" xfId="0" applyNumberFormat="1" applyFont="1" applyFill="1" applyAlignment="1">
      <alignment horizontal="center"/>
    </xf>
    <xf numFmtId="0" fontId="75" fillId="34" borderId="0" xfId="0" applyFont="1" applyFill="1" applyAlignment="1">
      <alignment horizontal="center"/>
    </xf>
    <xf numFmtId="0" fontId="4" fillId="6" borderId="0" xfId="0" applyFont="1" applyFill="1" applyBorder="1" applyAlignment="1" quotePrefix="1">
      <alignment horizontal="left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/>
    </xf>
    <xf numFmtId="16" fontId="0" fillId="0" borderId="0" xfId="0" applyNumberFormat="1" applyBorder="1" applyAlignment="1">
      <alignment/>
    </xf>
    <xf numFmtId="0" fontId="41" fillId="0" borderId="0" xfId="0" applyFont="1" applyBorder="1" applyAlignment="1">
      <alignment vertical="center"/>
    </xf>
    <xf numFmtId="6" fontId="41" fillId="0" borderId="0" xfId="0" applyNumberFormat="1" applyFont="1" applyBorder="1" applyAlignment="1">
      <alignment horizontal="right" vertical="center"/>
    </xf>
    <xf numFmtId="0" fontId="41" fillId="0" borderId="0" xfId="0" applyFont="1" applyBorder="1" applyAlignment="1">
      <alignment horizontal="right" vertical="center"/>
    </xf>
    <xf numFmtId="3" fontId="41" fillId="0" borderId="0" xfId="0" applyNumberFormat="1" applyFont="1" applyBorder="1" applyAlignment="1">
      <alignment horizontal="right" vertical="center"/>
    </xf>
    <xf numFmtId="3" fontId="42" fillId="0" borderId="0" xfId="0" applyNumberFormat="1" applyFont="1" applyBorder="1" applyAlignment="1">
      <alignment horizontal="right" vertical="center"/>
    </xf>
    <xf numFmtId="0" fontId="42" fillId="0" borderId="0" xfId="0" applyFont="1" applyBorder="1" applyAlignment="1">
      <alignment horizontal="right" vertical="center"/>
    </xf>
    <xf numFmtId="16" fontId="4" fillId="5" borderId="0" xfId="0" applyNumberFormat="1" applyFont="1" applyFill="1" applyAlignment="1">
      <alignment/>
    </xf>
    <xf numFmtId="0" fontId="4" fillId="5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/>
    </xf>
    <xf numFmtId="44" fontId="4" fillId="5" borderId="0" xfId="44" applyFont="1" applyFill="1" applyBorder="1" applyAlignment="1">
      <alignment/>
    </xf>
    <xf numFmtId="44" fontId="4" fillId="5" borderId="0" xfId="0" applyNumberFormat="1" applyFont="1" applyFill="1" applyBorder="1" applyAlignment="1">
      <alignment/>
    </xf>
    <xf numFmtId="0" fontId="4" fillId="5" borderId="11" xfId="0" applyFont="1" applyFill="1" applyBorder="1" applyAlignment="1">
      <alignment/>
    </xf>
    <xf numFmtId="44" fontId="4" fillId="5" borderId="11" xfId="0" applyNumberFormat="1" applyFont="1" applyFill="1" applyBorder="1" applyAlignment="1">
      <alignment/>
    </xf>
    <xf numFmtId="44" fontId="74" fillId="5" borderId="0" xfId="0" applyNumberFormat="1" applyFont="1" applyFill="1" applyBorder="1" applyAlignment="1">
      <alignment/>
    </xf>
    <xf numFmtId="0" fontId="4" fillId="5" borderId="22" xfId="0" applyFont="1" applyFill="1" applyBorder="1" applyAlignment="1">
      <alignment/>
    </xf>
    <xf numFmtId="16" fontId="4" fillId="5" borderId="0" xfId="0" applyNumberFormat="1" applyFont="1" applyFill="1" applyAlignment="1">
      <alignment horizontal="center"/>
    </xf>
    <xf numFmtId="44" fontId="4" fillId="5" borderId="0" xfId="44" applyFont="1" applyFill="1" applyAlignment="1">
      <alignment/>
    </xf>
    <xf numFmtId="44" fontId="4" fillId="5" borderId="11" xfId="44" applyFont="1" applyFill="1" applyBorder="1" applyAlignment="1">
      <alignment/>
    </xf>
    <xf numFmtId="0" fontId="4" fillId="5" borderId="0" xfId="0" applyFont="1" applyFill="1" applyAlignment="1">
      <alignment/>
    </xf>
    <xf numFmtId="0" fontId="4" fillId="5" borderId="18" xfId="0" applyFont="1" applyFill="1" applyBorder="1" applyAlignment="1">
      <alignment/>
    </xf>
    <xf numFmtId="44" fontId="74" fillId="5" borderId="18" xfId="44" applyFont="1" applyFill="1" applyBorder="1" applyAlignment="1">
      <alignment/>
    </xf>
    <xf numFmtId="0" fontId="4" fillId="5" borderId="0" xfId="0" applyFont="1" applyFill="1" applyBorder="1" applyAlignment="1" quotePrefix="1">
      <alignment horizontal="left"/>
    </xf>
    <xf numFmtId="8" fontId="4" fillId="5" borderId="0" xfId="0" applyNumberFormat="1" applyFont="1" applyFill="1" applyBorder="1" applyAlignment="1">
      <alignment/>
    </xf>
    <xf numFmtId="0" fontId="5" fillId="17" borderId="0" xfId="0" applyFont="1" applyFill="1" applyAlignment="1">
      <alignment horizontal="center"/>
    </xf>
    <xf numFmtId="0" fontId="75" fillId="35" borderId="0" xfId="0" applyFont="1" applyFill="1" applyAlignment="1">
      <alignment horizontal="center"/>
    </xf>
    <xf numFmtId="16" fontId="5" fillId="17" borderId="0" xfId="0" applyNumberFormat="1" applyFont="1" applyFill="1" applyAlignment="1">
      <alignment horizontal="center"/>
    </xf>
    <xf numFmtId="16" fontId="5" fillId="5" borderId="0" xfId="0" applyNumberFormat="1" applyFont="1" applyFill="1" applyAlignment="1">
      <alignment/>
    </xf>
    <xf numFmtId="0" fontId="5" fillId="5" borderId="0" xfId="0" applyFont="1" applyFill="1" applyBorder="1" applyAlignment="1">
      <alignment/>
    </xf>
    <xf numFmtId="0" fontId="5" fillId="5" borderId="0" xfId="0" applyFont="1" applyFill="1" applyAlignment="1">
      <alignment/>
    </xf>
    <xf numFmtId="44" fontId="5" fillId="5" borderId="0" xfId="0" applyNumberFormat="1" applyFont="1" applyFill="1" applyAlignment="1">
      <alignment/>
    </xf>
    <xf numFmtId="44" fontId="46" fillId="5" borderId="0" xfId="0" applyNumberFormat="1" applyFont="1" applyFill="1" applyAlignment="1">
      <alignment/>
    </xf>
    <xf numFmtId="16" fontId="76" fillId="34" borderId="0" xfId="0" applyNumberFormat="1" applyFont="1" applyFill="1" applyAlignment="1">
      <alignment horizontal="center"/>
    </xf>
    <xf numFmtId="44" fontId="77" fillId="5" borderId="22" xfId="0" applyNumberFormat="1" applyFont="1" applyFill="1" applyBorder="1" applyAlignment="1">
      <alignment/>
    </xf>
    <xf numFmtId="16" fontId="5" fillId="6" borderId="0" xfId="0" applyNumberFormat="1" applyFont="1" applyFill="1" applyAlignment="1">
      <alignment/>
    </xf>
    <xf numFmtId="0" fontId="5" fillId="6" borderId="0" xfId="0" applyFont="1" applyFill="1" applyAlignment="1">
      <alignment/>
    </xf>
    <xf numFmtId="0" fontId="5" fillId="6" borderId="0" xfId="0" applyFont="1" applyFill="1" applyBorder="1" applyAlignment="1">
      <alignment/>
    </xf>
    <xf numFmtId="44" fontId="5" fillId="6" borderId="0" xfId="44" applyFont="1" applyFill="1" applyAlignment="1">
      <alignment/>
    </xf>
    <xf numFmtId="44" fontId="5" fillId="6" borderId="0" xfId="44" applyFont="1" applyFill="1" applyBorder="1" applyAlignment="1">
      <alignment/>
    </xf>
    <xf numFmtId="44" fontId="5" fillId="6" borderId="11" xfId="44" applyFont="1" applyFill="1" applyBorder="1" applyAlignment="1">
      <alignment/>
    </xf>
    <xf numFmtId="44" fontId="77" fillId="6" borderId="18" xfId="44" applyFont="1" applyFill="1" applyBorder="1" applyAlignment="1">
      <alignment/>
    </xf>
    <xf numFmtId="16" fontId="76" fillId="36" borderId="0" xfId="0" applyNumberFormat="1" applyFont="1" applyFill="1" applyAlignment="1">
      <alignment horizontal="center"/>
    </xf>
    <xf numFmtId="16" fontId="65" fillId="0" borderId="16" xfId="0" applyNumberFormat="1" applyFont="1" applyBorder="1" applyAlignment="1">
      <alignment horizontal="center"/>
    </xf>
    <xf numFmtId="167" fontId="65" fillId="0" borderId="10" xfId="42" applyNumberFormat="1" applyFont="1" applyBorder="1" applyAlignment="1">
      <alignment horizontal="center"/>
    </xf>
    <xf numFmtId="44" fontId="5" fillId="0" borderId="0" xfId="0" applyNumberFormat="1" applyFont="1" applyFill="1" applyAlignment="1">
      <alignment/>
    </xf>
    <xf numFmtId="16" fontId="65" fillId="0" borderId="16" xfId="0" applyNumberFormat="1" applyFont="1" applyFill="1" applyBorder="1" applyAlignment="1">
      <alignment horizontal="right"/>
    </xf>
    <xf numFmtId="167" fontId="33" fillId="0" borderId="14" xfId="42" applyNumberFormat="1" applyFont="1" applyFill="1" applyBorder="1" applyAlignment="1">
      <alignment/>
    </xf>
    <xf numFmtId="8" fontId="0" fillId="0" borderId="0" xfId="0" applyNumberFormat="1" applyAlignment="1">
      <alignment/>
    </xf>
    <xf numFmtId="0" fontId="10" fillId="0" borderId="0" xfId="0" applyFont="1" applyBorder="1" applyAlignment="1">
      <alignment horizontal="left" indent="2"/>
    </xf>
    <xf numFmtId="165" fontId="0" fillId="5" borderId="18" xfId="44" applyNumberFormat="1" applyFont="1" applyFill="1" applyBorder="1" applyAlignment="1">
      <alignment/>
    </xf>
    <xf numFmtId="1" fontId="0" fillId="5" borderId="11" xfId="0" applyNumberFormat="1" applyFill="1" applyBorder="1" applyAlignment="1">
      <alignment/>
    </xf>
    <xf numFmtId="165" fontId="0" fillId="5" borderId="0" xfId="44" applyNumberFormat="1" applyFont="1" applyFill="1" applyAlignment="1">
      <alignment/>
    </xf>
    <xf numFmtId="165" fontId="0" fillId="5" borderId="22" xfId="44" applyNumberFormat="1" applyFont="1" applyFill="1" applyBorder="1" applyAlignment="1">
      <alignment/>
    </xf>
    <xf numFmtId="165" fontId="0" fillId="0" borderId="22" xfId="44" applyNumberFormat="1" applyFont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11" xfId="0" applyNumberFormat="1" applyBorder="1" applyAlignment="1">
      <alignment/>
    </xf>
    <xf numFmtId="1" fontId="65" fillId="0" borderId="14" xfId="0" applyNumberFormat="1" applyFont="1" applyBorder="1" applyAlignment="1">
      <alignment/>
    </xf>
    <xf numFmtId="0" fontId="0" fillId="6" borderId="0" xfId="0" applyFill="1" applyAlignment="1">
      <alignment/>
    </xf>
    <xf numFmtId="165" fontId="0" fillId="6" borderId="22" xfId="44" applyNumberFormat="1" applyFont="1" applyFill="1" applyBorder="1" applyAlignment="1">
      <alignment/>
    </xf>
    <xf numFmtId="165" fontId="0" fillId="6" borderId="0" xfId="44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140"/>
  <sheetViews>
    <sheetView workbookViewId="0" topLeftCell="A18">
      <selection activeCell="F91" sqref="C86:F91"/>
    </sheetView>
  </sheetViews>
  <sheetFormatPr defaultColWidth="9.140625" defaultRowHeight="12.75"/>
  <cols>
    <col min="1" max="1" width="3.7109375" style="1" customWidth="1"/>
    <col min="2" max="2" width="5.421875" style="1" customWidth="1"/>
    <col min="3" max="3" width="14.421875" style="1" customWidth="1"/>
    <col min="4" max="4" width="16.28125" style="1" customWidth="1"/>
    <col min="5" max="5" width="11.7109375" style="1" customWidth="1"/>
    <col min="6" max="6" width="11.421875" style="1" customWidth="1"/>
    <col min="7" max="7" width="11.421875" style="1" bestFit="1" customWidth="1"/>
    <col min="8" max="8" width="9.140625" style="1" customWidth="1"/>
    <col min="9" max="9" width="13.421875" style="1" customWidth="1"/>
    <col min="10" max="12" width="9.140625" style="1" customWidth="1"/>
    <col min="13" max="13" width="15.28125" style="1" customWidth="1"/>
    <col min="14" max="14" width="9.140625" style="1" customWidth="1"/>
    <col min="15" max="16" width="9.140625" style="3" customWidth="1"/>
    <col min="17" max="17" width="10.28125" style="3" bestFit="1" customWidth="1"/>
    <col min="18" max="18" width="9.140625" style="3" customWidth="1"/>
    <col min="19" max="19" width="11.28125" style="3" bestFit="1" customWidth="1"/>
    <col min="20" max="27" width="9.140625" style="3" customWidth="1"/>
    <col min="28" max="16384" width="9.140625" style="1" customWidth="1"/>
  </cols>
  <sheetData>
    <row r="1" ht="15">
      <c r="B1" s="2" t="s">
        <v>17</v>
      </c>
    </row>
    <row r="2" ht="15">
      <c r="B2" s="2" t="s">
        <v>103</v>
      </c>
    </row>
    <row r="4" ht="15">
      <c r="B4" s="4" t="s">
        <v>18</v>
      </c>
    </row>
    <row r="6" ht="15">
      <c r="B6" s="6" t="s">
        <v>91</v>
      </c>
    </row>
    <row r="7" ht="15">
      <c r="B7" s="5" t="s">
        <v>92</v>
      </c>
    </row>
    <row r="8" ht="15">
      <c r="B8" s="6" t="s">
        <v>96</v>
      </c>
    </row>
    <row r="9" ht="15">
      <c r="B9" s="6" t="s">
        <v>93</v>
      </c>
    </row>
    <row r="10" ht="15">
      <c r="B10" s="6" t="s">
        <v>97</v>
      </c>
    </row>
    <row r="11" ht="15">
      <c r="B11" s="5" t="s">
        <v>94</v>
      </c>
    </row>
    <row r="12" ht="15">
      <c r="B12" s="6" t="s">
        <v>98</v>
      </c>
    </row>
    <row r="13" spans="2:6" ht="15">
      <c r="B13" s="6" t="s">
        <v>95</v>
      </c>
      <c r="F13" s="1" t="s">
        <v>14</v>
      </c>
    </row>
    <row r="15" ht="15">
      <c r="B15" s="6" t="s">
        <v>99</v>
      </c>
    </row>
    <row r="17" ht="15">
      <c r="B17" s="7" t="s">
        <v>16</v>
      </c>
    </row>
    <row r="18" ht="15">
      <c r="B18" s="8"/>
    </row>
    <row r="19" ht="15">
      <c r="B19" s="9" t="s">
        <v>21</v>
      </c>
    </row>
    <row r="20" spans="2:3" ht="15">
      <c r="B20" s="10" t="s">
        <v>35</v>
      </c>
      <c r="C20" s="6" t="s">
        <v>62</v>
      </c>
    </row>
    <row r="21" ht="15">
      <c r="C21" s="6" t="s">
        <v>100</v>
      </c>
    </row>
    <row r="22" spans="2:20" ht="15">
      <c r="B22" s="6" t="s">
        <v>35</v>
      </c>
      <c r="C22" s="6" t="s">
        <v>101</v>
      </c>
      <c r="P22" s="11"/>
      <c r="Q22" s="11"/>
      <c r="R22" s="11"/>
      <c r="S22" s="11"/>
      <c r="T22" s="11"/>
    </row>
    <row r="23" spans="3:20" ht="15">
      <c r="C23" s="1" t="s">
        <v>15</v>
      </c>
      <c r="P23" s="11"/>
      <c r="Q23" s="11"/>
      <c r="R23" s="11"/>
      <c r="S23" s="11"/>
      <c r="T23" s="11"/>
    </row>
    <row r="24" spans="2:20" ht="15">
      <c r="B24" s="6" t="s">
        <v>37</v>
      </c>
      <c r="C24" s="6" t="s">
        <v>102</v>
      </c>
      <c r="P24" s="11"/>
      <c r="Q24" s="11"/>
      <c r="R24" s="11"/>
      <c r="S24" s="11"/>
      <c r="T24" s="11"/>
    </row>
    <row r="25" spans="3:20" ht="15">
      <c r="C25" s="6" t="s">
        <v>71</v>
      </c>
      <c r="P25" s="11"/>
      <c r="Q25" s="11"/>
      <c r="R25" s="11"/>
      <c r="S25" s="11"/>
      <c r="T25" s="11"/>
    </row>
    <row r="26" spans="3:20" ht="15">
      <c r="C26" s="5" t="s">
        <v>72</v>
      </c>
      <c r="P26" s="11"/>
      <c r="Q26" s="11"/>
      <c r="R26" s="11"/>
      <c r="S26" s="11"/>
      <c r="T26" s="11"/>
    </row>
    <row r="27" spans="2:20" ht="15">
      <c r="B27" s="6" t="s">
        <v>37</v>
      </c>
      <c r="C27" s="6" t="s">
        <v>0</v>
      </c>
      <c r="P27" s="11"/>
      <c r="Q27" s="11"/>
      <c r="R27" s="11"/>
      <c r="S27" s="11"/>
      <c r="T27" s="11"/>
    </row>
    <row r="28" spans="3:20" ht="15">
      <c r="C28" s="5" t="s">
        <v>19</v>
      </c>
      <c r="P28" s="11"/>
      <c r="Q28" s="11"/>
      <c r="R28" s="11"/>
      <c r="S28" s="11"/>
      <c r="T28" s="11"/>
    </row>
    <row r="29" spans="2:20" ht="15">
      <c r="B29" s="6" t="s">
        <v>37</v>
      </c>
      <c r="C29" s="6" t="s">
        <v>1</v>
      </c>
      <c r="P29" s="11"/>
      <c r="Q29" s="11"/>
      <c r="R29" s="11"/>
      <c r="S29" s="11"/>
      <c r="T29" s="11"/>
    </row>
    <row r="30" spans="3:20" ht="15">
      <c r="C30" s="6" t="s">
        <v>28</v>
      </c>
      <c r="P30" s="11"/>
      <c r="Q30" s="11"/>
      <c r="R30" s="11"/>
      <c r="S30" s="11"/>
      <c r="T30" s="11"/>
    </row>
    <row r="31" spans="2:3" ht="15">
      <c r="B31" s="6" t="s">
        <v>37</v>
      </c>
      <c r="C31" s="6" t="s">
        <v>2</v>
      </c>
    </row>
    <row r="32" ht="15">
      <c r="C32" s="5" t="s">
        <v>20</v>
      </c>
    </row>
    <row r="33" spans="2:3" ht="15">
      <c r="B33" s="6" t="s">
        <v>36</v>
      </c>
      <c r="C33" s="6" t="s">
        <v>3</v>
      </c>
    </row>
    <row r="34" ht="15">
      <c r="C34" s="6" t="s">
        <v>73</v>
      </c>
    </row>
    <row r="35" spans="2:3" ht="15">
      <c r="B35" s="6" t="s">
        <v>36</v>
      </c>
      <c r="C35" s="6" t="s">
        <v>4</v>
      </c>
    </row>
    <row r="36" ht="15">
      <c r="C36" s="1" t="s">
        <v>74</v>
      </c>
    </row>
    <row r="38" ht="15">
      <c r="B38" s="9" t="s">
        <v>22</v>
      </c>
    </row>
    <row r="39" spans="2:3" ht="15">
      <c r="B39" s="6" t="s">
        <v>36</v>
      </c>
      <c r="C39" s="6" t="s">
        <v>75</v>
      </c>
    </row>
    <row r="40" spans="2:3" ht="15">
      <c r="B40" s="6"/>
      <c r="C40" s="6" t="s">
        <v>5</v>
      </c>
    </row>
    <row r="41" spans="2:3" ht="15">
      <c r="B41" s="6"/>
      <c r="C41" s="5"/>
    </row>
    <row r="42" spans="2:6" ht="15">
      <c r="B42" s="6"/>
      <c r="C42" s="19" t="s">
        <v>78</v>
      </c>
      <c r="D42" s="20" t="s">
        <v>82</v>
      </c>
      <c r="E42" s="21" t="s">
        <v>79</v>
      </c>
      <c r="F42" s="21" t="s">
        <v>80</v>
      </c>
    </row>
    <row r="43" spans="2:6" ht="15">
      <c r="B43" s="6"/>
      <c r="C43" s="14" t="s">
        <v>81</v>
      </c>
      <c r="D43" s="16">
        <v>200</v>
      </c>
      <c r="E43" s="17">
        <v>1.25</v>
      </c>
      <c r="F43" s="18">
        <f>D43*E43</f>
        <v>250</v>
      </c>
    </row>
    <row r="44" spans="2:6" ht="15">
      <c r="B44" s="6"/>
      <c r="C44" s="14" t="s">
        <v>83</v>
      </c>
      <c r="D44" s="16">
        <v>200</v>
      </c>
      <c r="E44" s="17">
        <v>0.75</v>
      </c>
      <c r="F44" s="18">
        <f>D44*E44</f>
        <v>150</v>
      </c>
    </row>
    <row r="45" spans="2:6" ht="15">
      <c r="B45" s="6"/>
      <c r="C45" s="15" t="s">
        <v>84</v>
      </c>
      <c r="D45" s="16">
        <v>1</v>
      </c>
      <c r="E45" s="17">
        <v>500</v>
      </c>
      <c r="F45" s="18">
        <f>D45*E45</f>
        <v>500</v>
      </c>
    </row>
    <row r="46" spans="2:6" ht="15">
      <c r="B46" s="6"/>
      <c r="C46" s="14" t="s">
        <v>85</v>
      </c>
      <c r="D46" s="16">
        <v>200</v>
      </c>
      <c r="E46" s="17">
        <v>3</v>
      </c>
      <c r="F46" s="18">
        <f>D46*E46</f>
        <v>600</v>
      </c>
    </row>
    <row r="47" spans="3:7" ht="15">
      <c r="C47" s="14" t="s">
        <v>86</v>
      </c>
      <c r="D47" s="16">
        <v>200</v>
      </c>
      <c r="E47" s="17">
        <v>2</v>
      </c>
      <c r="F47" s="18">
        <f>D47*E47</f>
        <v>400</v>
      </c>
      <c r="G47" s="65">
        <f>F43+F44+F45+F46+F47</f>
        <v>1900</v>
      </c>
    </row>
    <row r="48" spans="3:6" ht="15">
      <c r="C48" s="22"/>
      <c r="D48" s="3"/>
      <c r="E48" s="23"/>
      <c r="F48" s="24"/>
    </row>
    <row r="49" spans="2:3" ht="15">
      <c r="B49" s="6" t="s">
        <v>36</v>
      </c>
      <c r="C49" s="6" t="s">
        <v>38</v>
      </c>
    </row>
    <row r="50" spans="2:3" ht="15">
      <c r="B50" s="6"/>
      <c r="C50" s="6"/>
    </row>
    <row r="51" spans="2:3" ht="15">
      <c r="B51" s="10" t="s">
        <v>39</v>
      </c>
      <c r="C51" s="6" t="s">
        <v>76</v>
      </c>
    </row>
    <row r="52" ht="15">
      <c r="C52" s="5" t="s">
        <v>77</v>
      </c>
    </row>
    <row r="53" spans="3:6" ht="15">
      <c r="C53" s="19" t="s">
        <v>78</v>
      </c>
      <c r="D53" s="20" t="s">
        <v>82</v>
      </c>
      <c r="E53" s="21" t="s">
        <v>79</v>
      </c>
      <c r="F53" s="21" t="s">
        <v>80</v>
      </c>
    </row>
    <row r="54" spans="3:6" ht="15">
      <c r="C54" s="14" t="s">
        <v>81</v>
      </c>
      <c r="D54" s="16">
        <v>200</v>
      </c>
      <c r="E54" s="17">
        <v>1.35</v>
      </c>
      <c r="F54" s="18">
        <f>D54*E54</f>
        <v>270</v>
      </c>
    </row>
    <row r="55" spans="3:6" ht="15">
      <c r="C55" s="14" t="s">
        <v>83</v>
      </c>
      <c r="D55" s="16">
        <v>200</v>
      </c>
      <c r="E55" s="17">
        <v>0.9</v>
      </c>
      <c r="F55" s="18">
        <f>D55*E55</f>
        <v>180</v>
      </c>
    </row>
    <row r="56" spans="3:7" ht="15">
      <c r="C56" s="14" t="s">
        <v>86</v>
      </c>
      <c r="D56" s="16">
        <v>100</v>
      </c>
      <c r="E56" s="17">
        <v>2.2</v>
      </c>
      <c r="F56" s="18">
        <f>D56*E56</f>
        <v>220.00000000000003</v>
      </c>
      <c r="G56" s="65">
        <f>F54+F55+F56</f>
        <v>670</v>
      </c>
    </row>
    <row r="57" ht="15">
      <c r="C57" s="5"/>
    </row>
    <row r="59" spans="2:3" ht="15">
      <c r="B59" s="6" t="s">
        <v>40</v>
      </c>
      <c r="C59" s="6" t="s">
        <v>6</v>
      </c>
    </row>
    <row r="60" ht="15">
      <c r="C60" s="6"/>
    </row>
    <row r="61" ht="15">
      <c r="C61" s="6"/>
    </row>
    <row r="62" spans="2:3" ht="15">
      <c r="B62" s="9" t="s">
        <v>23</v>
      </c>
      <c r="C62" s="6"/>
    </row>
    <row r="63" spans="2:3" ht="15">
      <c r="B63" s="10" t="s">
        <v>40</v>
      </c>
      <c r="C63" s="6" t="s">
        <v>87</v>
      </c>
    </row>
    <row r="64" ht="15">
      <c r="C64" s="6" t="s">
        <v>88</v>
      </c>
    </row>
    <row r="65" ht="15">
      <c r="C65" s="6" t="s">
        <v>89</v>
      </c>
    </row>
    <row r="66" ht="15">
      <c r="C66" s="6" t="s">
        <v>90</v>
      </c>
    </row>
    <row r="67" spans="3:4" ht="15">
      <c r="C67" s="19" t="s">
        <v>78</v>
      </c>
      <c r="D67" s="21" t="s">
        <v>82</v>
      </c>
    </row>
    <row r="68" spans="3:4" ht="15">
      <c r="C68" s="16" t="s">
        <v>81</v>
      </c>
      <c r="D68" s="16">
        <v>50</v>
      </c>
    </row>
    <row r="69" spans="3:4" ht="15">
      <c r="C69" s="16" t="s">
        <v>83</v>
      </c>
      <c r="D69" s="16">
        <v>70</v>
      </c>
    </row>
    <row r="70" spans="3:4" ht="15">
      <c r="C70" s="16" t="s">
        <v>84</v>
      </c>
      <c r="D70" s="16">
        <v>0.5</v>
      </c>
    </row>
    <row r="71" spans="3:4" ht="15">
      <c r="C71" s="16" t="s">
        <v>85</v>
      </c>
      <c r="D71" s="16">
        <v>50</v>
      </c>
    </row>
    <row r="72" spans="3:4" ht="15">
      <c r="C72" s="16" t="s">
        <v>86</v>
      </c>
      <c r="D72" s="16">
        <v>90</v>
      </c>
    </row>
    <row r="74" ht="15">
      <c r="B74" s="9" t="s">
        <v>24</v>
      </c>
    </row>
    <row r="75" spans="2:3" ht="15">
      <c r="B75" s="6" t="s">
        <v>40</v>
      </c>
      <c r="C75" s="6" t="s">
        <v>7</v>
      </c>
    </row>
    <row r="76" ht="15">
      <c r="C76" s="6" t="s">
        <v>9</v>
      </c>
    </row>
    <row r="77" ht="15">
      <c r="C77" s="6" t="s">
        <v>25</v>
      </c>
    </row>
    <row r="78" ht="15">
      <c r="C78" s="6" t="s">
        <v>26</v>
      </c>
    </row>
    <row r="79" ht="15">
      <c r="C79" s="6" t="s">
        <v>10</v>
      </c>
    </row>
    <row r="81" ht="15">
      <c r="B81" s="7" t="s">
        <v>27</v>
      </c>
    </row>
    <row r="82" spans="2:3" ht="15">
      <c r="B82" s="6" t="s">
        <v>42</v>
      </c>
      <c r="C82" s="6" t="s">
        <v>63</v>
      </c>
    </row>
    <row r="83" spans="2:3" ht="15">
      <c r="B83" s="10" t="s">
        <v>41</v>
      </c>
      <c r="C83" s="6" t="s">
        <v>45</v>
      </c>
    </row>
    <row r="84" spans="2:3" ht="15">
      <c r="B84" s="6" t="s">
        <v>65</v>
      </c>
      <c r="C84" s="6" t="s">
        <v>66</v>
      </c>
    </row>
    <row r="85" spans="2:3" ht="15">
      <c r="B85" s="10" t="s">
        <v>46</v>
      </c>
      <c r="C85" s="5" t="s">
        <v>32</v>
      </c>
    </row>
    <row r="86" spans="2:27" ht="15">
      <c r="B86" s="10"/>
      <c r="C86" s="19" t="s">
        <v>78</v>
      </c>
      <c r="D86" s="20" t="s">
        <v>82</v>
      </c>
      <c r="E86" s="21" t="s">
        <v>79</v>
      </c>
      <c r="F86" s="21" t="s">
        <v>80</v>
      </c>
      <c r="L86" s="3"/>
      <c r="M86" s="3"/>
      <c r="N86" s="3"/>
      <c r="Y86" s="1"/>
      <c r="Z86" s="1"/>
      <c r="AA86" s="1"/>
    </row>
    <row r="87" spans="2:27" ht="15">
      <c r="B87" s="10"/>
      <c r="C87" s="14" t="s">
        <v>81</v>
      </c>
      <c r="D87" s="16">
        <v>200</v>
      </c>
      <c r="E87" s="17">
        <v>1.3</v>
      </c>
      <c r="F87" s="18">
        <f>D87*E87</f>
        <v>260</v>
      </c>
      <c r="L87" s="3"/>
      <c r="M87" s="3"/>
      <c r="N87" s="3"/>
      <c r="Y87" s="1"/>
      <c r="Z87" s="1"/>
      <c r="AA87" s="1"/>
    </row>
    <row r="88" spans="2:27" ht="15">
      <c r="B88" s="10"/>
      <c r="C88" s="14" t="s">
        <v>83</v>
      </c>
      <c r="D88" s="16">
        <v>200</v>
      </c>
      <c r="E88" s="17">
        <v>0.9</v>
      </c>
      <c r="F88" s="18">
        <f>D88*E88</f>
        <v>180</v>
      </c>
      <c r="L88" s="3"/>
      <c r="M88" s="3"/>
      <c r="N88" s="3"/>
      <c r="Y88" s="1"/>
      <c r="Z88" s="1"/>
      <c r="AA88" s="1"/>
    </row>
    <row r="89" spans="2:27" ht="15">
      <c r="B89" s="10"/>
      <c r="C89" s="14" t="s">
        <v>85</v>
      </c>
      <c r="D89" s="16">
        <v>100</v>
      </c>
      <c r="E89" s="17">
        <v>2.8</v>
      </c>
      <c r="F89" s="18">
        <f>D89*E89</f>
        <v>280</v>
      </c>
      <c r="L89" s="3"/>
      <c r="M89" s="3"/>
      <c r="N89" s="3"/>
      <c r="Y89" s="1"/>
      <c r="Z89" s="1"/>
      <c r="AA89" s="1"/>
    </row>
    <row r="90" spans="2:27" ht="15">
      <c r="B90" s="10"/>
      <c r="C90" s="14" t="s">
        <v>86</v>
      </c>
      <c r="D90" s="16">
        <v>100</v>
      </c>
      <c r="E90" s="17">
        <v>1.9</v>
      </c>
      <c r="F90" s="18">
        <f>D90*E90</f>
        <v>190</v>
      </c>
      <c r="G90" s="65">
        <f>F87+F88+F89+F90</f>
        <v>910</v>
      </c>
      <c r="L90" s="3"/>
      <c r="M90" s="3"/>
      <c r="N90" s="3"/>
      <c r="Y90" s="1"/>
      <c r="Z90" s="1"/>
      <c r="AA90" s="1"/>
    </row>
    <row r="91" spans="2:3" ht="15">
      <c r="B91" s="10"/>
      <c r="C91" s="6"/>
    </row>
    <row r="92" spans="2:3" ht="15">
      <c r="B92" s="10" t="s">
        <v>46</v>
      </c>
      <c r="C92" s="5" t="s">
        <v>34</v>
      </c>
    </row>
    <row r="93" spans="2:3" ht="15">
      <c r="B93" s="10"/>
      <c r="C93" s="5"/>
    </row>
    <row r="94" spans="2:3" ht="15">
      <c r="B94" s="10"/>
      <c r="C94" s="1" t="s">
        <v>33</v>
      </c>
    </row>
    <row r="95" ht="15">
      <c r="B95" s="10"/>
    </row>
    <row r="96" spans="2:3" ht="15">
      <c r="B96" s="6" t="s">
        <v>43</v>
      </c>
      <c r="C96" s="5" t="s">
        <v>29</v>
      </c>
    </row>
    <row r="97" spans="2:3" ht="15">
      <c r="B97" s="6" t="s">
        <v>43</v>
      </c>
      <c r="C97" s="5" t="s">
        <v>30</v>
      </c>
    </row>
    <row r="98" spans="2:3" ht="15">
      <c r="B98" s="6" t="s">
        <v>43</v>
      </c>
      <c r="C98" s="5" t="s">
        <v>58</v>
      </c>
    </row>
    <row r="99" spans="2:3" ht="15">
      <c r="B99" s="6" t="s">
        <v>44</v>
      </c>
      <c r="C99" s="5" t="s">
        <v>31</v>
      </c>
    </row>
    <row r="100" spans="2:3" ht="15">
      <c r="B100" s="6" t="s">
        <v>44</v>
      </c>
      <c r="C100" s="6" t="s">
        <v>8</v>
      </c>
    </row>
    <row r="102" ht="15">
      <c r="B102" s="12" t="s">
        <v>47</v>
      </c>
    </row>
    <row r="103" ht="15">
      <c r="B103" s="12"/>
    </row>
    <row r="104" ht="15">
      <c r="B104" s="13" t="s">
        <v>56</v>
      </c>
    </row>
    <row r="105" ht="15">
      <c r="B105" s="5" t="s">
        <v>11</v>
      </c>
    </row>
    <row r="106" ht="15">
      <c r="B106" s="5" t="s">
        <v>59</v>
      </c>
    </row>
    <row r="107" ht="15">
      <c r="B107" s="6"/>
    </row>
    <row r="108" ht="15">
      <c r="B108" s="6" t="s">
        <v>52</v>
      </c>
    </row>
    <row r="110" ht="15">
      <c r="B110" s="6" t="s">
        <v>48</v>
      </c>
    </row>
    <row r="112" ht="15">
      <c r="B112" s="1" t="s">
        <v>49</v>
      </c>
    </row>
    <row r="114" ht="15">
      <c r="B114" s="1" t="s">
        <v>50</v>
      </c>
    </row>
    <row r="116" ht="15">
      <c r="B116" s="6" t="s">
        <v>67</v>
      </c>
    </row>
    <row r="118" ht="15">
      <c r="B118" s="13" t="s">
        <v>64</v>
      </c>
    </row>
    <row r="119" ht="15">
      <c r="B119" s="5" t="s">
        <v>60</v>
      </c>
    </row>
    <row r="120" ht="15">
      <c r="B120" s="5" t="s">
        <v>61</v>
      </c>
    </row>
    <row r="122" ht="15">
      <c r="B122" s="6" t="s">
        <v>51</v>
      </c>
    </row>
    <row r="124" ht="15">
      <c r="B124" s="6" t="s">
        <v>48</v>
      </c>
    </row>
    <row r="126" ht="15">
      <c r="B126" s="1" t="s">
        <v>49</v>
      </c>
    </row>
    <row r="128" ht="15">
      <c r="B128" s="1" t="s">
        <v>50</v>
      </c>
    </row>
    <row r="130" ht="15">
      <c r="B130" s="6" t="s">
        <v>68</v>
      </c>
    </row>
    <row r="133" ht="15">
      <c r="B133" s="13" t="s">
        <v>57</v>
      </c>
    </row>
    <row r="134" ht="15">
      <c r="B134" s="6" t="s">
        <v>69</v>
      </c>
    </row>
    <row r="135" ht="15">
      <c r="B135" s="6" t="s">
        <v>70</v>
      </c>
    </row>
    <row r="136" spans="2:3" ht="15">
      <c r="B136" s="1">
        <v>1</v>
      </c>
      <c r="C136" s="6" t="s">
        <v>54</v>
      </c>
    </row>
    <row r="137" spans="2:3" ht="15">
      <c r="B137" s="1">
        <v>2</v>
      </c>
      <c r="C137" s="6" t="s">
        <v>53</v>
      </c>
    </row>
    <row r="138" spans="2:3" ht="15">
      <c r="B138" s="1">
        <v>3</v>
      </c>
      <c r="C138" s="1" t="s">
        <v>55</v>
      </c>
    </row>
    <row r="139" ht="15">
      <c r="B139" s="6" t="s">
        <v>12</v>
      </c>
    </row>
    <row r="140" ht="15">
      <c r="B140" s="1" t="s">
        <v>13</v>
      </c>
    </row>
  </sheetData>
  <sheetProtection/>
  <printOptions/>
  <pageMargins left="0.75" right="0.75" top="1" bottom="1" header="0.5" footer="0.5"/>
  <pageSetup fitToHeight="12" fitToWidth="1" horizontalDpi="600" verticalDpi="600" orientation="portrait" scale="5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E83"/>
  <sheetViews>
    <sheetView workbookViewId="0" topLeftCell="A55">
      <selection activeCell="F7" sqref="F7"/>
    </sheetView>
  </sheetViews>
  <sheetFormatPr defaultColWidth="11.421875" defaultRowHeight="12.75"/>
  <cols>
    <col min="2" max="2" width="23.140625" style="0" bestFit="1" customWidth="1"/>
    <col min="5" max="5" width="11.421875" style="0" bestFit="1" customWidth="1"/>
  </cols>
  <sheetData>
    <row r="1" spans="1:5" ht="18">
      <c r="A1" s="220" t="s">
        <v>155</v>
      </c>
      <c r="B1" s="220"/>
      <c r="C1" s="220"/>
      <c r="D1" s="220"/>
      <c r="E1" s="220"/>
    </row>
    <row r="2" spans="1:5" ht="18">
      <c r="A2" s="220" t="s">
        <v>23</v>
      </c>
      <c r="B2" s="220"/>
      <c r="C2" s="220"/>
      <c r="D2" s="220"/>
      <c r="E2" s="220"/>
    </row>
    <row r="3" spans="1:5" ht="18">
      <c r="A3" s="220" t="s">
        <v>166</v>
      </c>
      <c r="B3" s="220"/>
      <c r="C3" s="220"/>
      <c r="D3" s="220"/>
      <c r="E3" s="220"/>
    </row>
    <row r="4" spans="1:5" ht="15">
      <c r="A4" s="202" t="s">
        <v>81</v>
      </c>
      <c r="B4" s="202"/>
      <c r="C4" s="202"/>
      <c r="D4" s="202"/>
      <c r="E4" s="202"/>
    </row>
    <row r="5" spans="1:5" ht="15">
      <c r="A5" s="205" t="s">
        <v>108</v>
      </c>
      <c r="B5" s="205" t="s">
        <v>232</v>
      </c>
      <c r="C5" s="205" t="s">
        <v>233</v>
      </c>
      <c r="D5" s="205" t="s">
        <v>234</v>
      </c>
      <c r="E5" s="205" t="s">
        <v>80</v>
      </c>
    </row>
    <row r="6" spans="1:5" ht="15">
      <c r="A6" s="206">
        <v>41456</v>
      </c>
      <c r="B6" s="207" t="s">
        <v>231</v>
      </c>
      <c r="C6" s="207">
        <v>50</v>
      </c>
      <c r="D6" s="208">
        <v>1.35</v>
      </c>
      <c r="E6" s="208">
        <f>C6*D6</f>
        <v>67.5</v>
      </c>
    </row>
    <row r="7" spans="1:5" ht="15">
      <c r="A7" s="206">
        <v>41460</v>
      </c>
      <c r="B7" s="209" t="s">
        <v>190</v>
      </c>
      <c r="C7" s="205">
        <v>200</v>
      </c>
      <c r="D7" s="210">
        <v>1.3</v>
      </c>
      <c r="E7" s="211">
        <f>C7*D7</f>
        <v>260</v>
      </c>
    </row>
    <row r="8" spans="1:5" ht="15">
      <c r="A8" s="206"/>
      <c r="B8" s="209" t="s">
        <v>235</v>
      </c>
      <c r="C8" s="212">
        <f>C6+C7</f>
        <v>250</v>
      </c>
      <c r="D8" s="210"/>
      <c r="E8" s="213">
        <f>E6+E7</f>
        <v>327.5</v>
      </c>
    </row>
    <row r="9" spans="1:5" ht="15.75" thickBot="1">
      <c r="A9" s="206">
        <v>41486</v>
      </c>
      <c r="B9" s="209" t="s">
        <v>236</v>
      </c>
      <c r="C9" s="214">
        <v>0</v>
      </c>
      <c r="D9" s="210"/>
      <c r="E9" s="215"/>
    </row>
    <row r="10" spans="1:5" ht="15.75" thickTop="1">
      <c r="A10" s="206"/>
      <c r="B10" s="212" t="s">
        <v>237</v>
      </c>
      <c r="C10" s="212">
        <f>C8-C9</f>
        <v>250</v>
      </c>
      <c r="D10" s="207"/>
      <c r="E10" s="207"/>
    </row>
    <row r="11" spans="1:5" ht="15">
      <c r="A11" s="219" t="s">
        <v>238</v>
      </c>
      <c r="B11" s="219"/>
      <c r="C11" s="219"/>
      <c r="D11" s="219"/>
      <c r="E11" s="219"/>
    </row>
    <row r="12" spans="1:5" ht="15">
      <c r="A12" s="206">
        <v>41460</v>
      </c>
      <c r="B12" s="212"/>
      <c r="C12" s="205">
        <v>0</v>
      </c>
      <c r="D12" s="208">
        <v>1.3</v>
      </c>
      <c r="E12" s="205">
        <f>C12*D12</f>
        <v>0</v>
      </c>
    </row>
    <row r="13" spans="1:5" ht="15.75" thickBot="1">
      <c r="A13" s="206" t="s">
        <v>239</v>
      </c>
      <c r="B13" s="207"/>
      <c r="C13" s="216">
        <v>0</v>
      </c>
      <c r="D13" s="208"/>
      <c r="E13" s="217">
        <f>E12</f>
        <v>0</v>
      </c>
    </row>
    <row r="14" spans="1:5" ht="15.75" thickTop="1">
      <c r="A14" s="219" t="s">
        <v>114</v>
      </c>
      <c r="B14" s="219"/>
      <c r="C14" s="219"/>
      <c r="D14" s="219"/>
      <c r="E14" s="219"/>
    </row>
    <row r="15" spans="1:5" ht="15">
      <c r="A15" s="206" t="s">
        <v>240</v>
      </c>
      <c r="B15" s="207"/>
      <c r="C15" s="212"/>
      <c r="D15" s="208"/>
      <c r="E15" s="210">
        <f>E8</f>
        <v>327.5</v>
      </c>
    </row>
    <row r="16" spans="1:5" ht="15">
      <c r="A16" s="206" t="s">
        <v>241</v>
      </c>
      <c r="B16" s="207"/>
      <c r="C16" s="212"/>
      <c r="D16" s="208"/>
      <c r="E16" s="218">
        <f>E13</f>
        <v>0</v>
      </c>
    </row>
    <row r="17" spans="1:5" ht="15.75" thickBot="1">
      <c r="A17" s="206" t="s">
        <v>242</v>
      </c>
      <c r="B17" s="207"/>
      <c r="C17" s="207"/>
      <c r="D17" s="208"/>
      <c r="E17" s="217">
        <f>E15-E16</f>
        <v>327.5</v>
      </c>
    </row>
    <row r="18" spans="1:5" ht="15.75" thickTop="1">
      <c r="A18" s="191"/>
      <c r="B18" s="1"/>
      <c r="C18" s="1"/>
      <c r="D18" s="192"/>
      <c r="E18" s="192"/>
    </row>
    <row r="19" spans="1:5" ht="15">
      <c r="A19" s="203" t="s">
        <v>83</v>
      </c>
      <c r="B19" s="203"/>
      <c r="C19" s="203"/>
      <c r="D19" s="203"/>
      <c r="E19" s="203"/>
    </row>
    <row r="20" spans="1:5" ht="15">
      <c r="A20" s="206">
        <v>41456</v>
      </c>
      <c r="B20" s="209" t="s">
        <v>231</v>
      </c>
      <c r="C20" s="212">
        <v>70</v>
      </c>
      <c r="D20" s="210">
        <v>0.9</v>
      </c>
      <c r="E20" s="215">
        <f>C20*D20</f>
        <v>63</v>
      </c>
    </row>
    <row r="21" spans="1:5" ht="15">
      <c r="A21" s="206">
        <v>41460</v>
      </c>
      <c r="B21" s="209" t="s">
        <v>190</v>
      </c>
      <c r="C21" s="205">
        <v>200</v>
      </c>
      <c r="D21" s="210">
        <v>0.9</v>
      </c>
      <c r="E21" s="211">
        <f>C21*D21</f>
        <v>180</v>
      </c>
    </row>
    <row r="22" spans="1:5" ht="15">
      <c r="A22" s="206"/>
      <c r="B22" s="209" t="s">
        <v>235</v>
      </c>
      <c r="C22" s="212">
        <f>C20+C21</f>
        <v>270</v>
      </c>
      <c r="D22" s="210"/>
      <c r="E22" s="213">
        <f>E20+E21</f>
        <v>243</v>
      </c>
    </row>
    <row r="23" spans="1:5" ht="15.75" thickBot="1">
      <c r="A23" s="206">
        <v>41486</v>
      </c>
      <c r="B23" s="209" t="s">
        <v>236</v>
      </c>
      <c r="C23" s="214">
        <v>0</v>
      </c>
      <c r="D23" s="210"/>
      <c r="E23" s="215"/>
    </row>
    <row r="24" spans="1:5" ht="15.75" thickTop="1">
      <c r="A24" s="206"/>
      <c r="B24" s="212" t="s">
        <v>237</v>
      </c>
      <c r="C24" s="212">
        <f>C22-C23</f>
        <v>270</v>
      </c>
      <c r="D24" s="210"/>
      <c r="E24" s="215"/>
    </row>
    <row r="25" spans="1:5" ht="15">
      <c r="A25" s="219" t="s">
        <v>238</v>
      </c>
      <c r="B25" s="219"/>
      <c r="C25" s="219"/>
      <c r="D25" s="219"/>
      <c r="E25" s="219"/>
    </row>
    <row r="26" spans="1:5" ht="15">
      <c r="A26" s="206">
        <v>41460</v>
      </c>
      <c r="B26" s="212"/>
      <c r="C26" s="205">
        <v>0</v>
      </c>
      <c r="D26" s="208">
        <v>0.9</v>
      </c>
      <c r="E26" s="218">
        <f>C26*D26</f>
        <v>0</v>
      </c>
    </row>
    <row r="27" spans="1:5" ht="15.75" thickBot="1">
      <c r="A27" s="206" t="s">
        <v>239</v>
      </c>
      <c r="B27" s="207"/>
      <c r="C27" s="216">
        <f>C26</f>
        <v>0</v>
      </c>
      <c r="D27" s="208"/>
      <c r="E27" s="217">
        <f>E26</f>
        <v>0</v>
      </c>
    </row>
    <row r="28" spans="1:5" ht="15.75" thickTop="1">
      <c r="A28" s="219" t="s">
        <v>114</v>
      </c>
      <c r="B28" s="219"/>
      <c r="C28" s="219"/>
      <c r="D28" s="219"/>
      <c r="E28" s="219"/>
    </row>
    <row r="29" spans="1:5" ht="15">
      <c r="A29" s="206" t="s">
        <v>240</v>
      </c>
      <c r="B29" s="207"/>
      <c r="C29" s="212"/>
      <c r="D29" s="208"/>
      <c r="E29" s="210">
        <f>E22</f>
        <v>243</v>
      </c>
    </row>
    <row r="30" spans="1:5" ht="15">
      <c r="A30" s="206" t="s">
        <v>241</v>
      </c>
      <c r="B30" s="207"/>
      <c r="C30" s="212"/>
      <c r="D30" s="208"/>
      <c r="E30" s="218">
        <f>E27</f>
        <v>0</v>
      </c>
    </row>
    <row r="31" spans="1:5" ht="15.75" thickBot="1">
      <c r="A31" s="206" t="s">
        <v>242</v>
      </c>
      <c r="B31" s="207"/>
      <c r="C31" s="207"/>
      <c r="D31" s="208"/>
      <c r="E31" s="217">
        <f>E29-E30</f>
        <v>243</v>
      </c>
    </row>
    <row r="32" spans="1:5" ht="15.75" thickTop="1">
      <c r="A32" s="191"/>
      <c r="B32" s="3"/>
      <c r="C32" s="3"/>
      <c r="D32" s="23"/>
      <c r="E32" s="24"/>
    </row>
    <row r="33" spans="1:5" ht="15">
      <c r="A33" s="191"/>
      <c r="B33" s="3"/>
      <c r="C33" s="3"/>
      <c r="D33" s="23"/>
      <c r="E33" s="24"/>
    </row>
    <row r="34" spans="1:5" ht="15">
      <c r="A34" s="203" t="s">
        <v>243</v>
      </c>
      <c r="B34" s="203"/>
      <c r="C34" s="203"/>
      <c r="D34" s="203"/>
      <c r="E34" s="203"/>
    </row>
    <row r="35" spans="1:5" ht="15">
      <c r="A35" s="206">
        <v>41456</v>
      </c>
      <c r="B35" s="221" t="s">
        <v>231</v>
      </c>
      <c r="C35" s="205">
        <v>0.5</v>
      </c>
      <c r="D35" s="210">
        <v>500</v>
      </c>
      <c r="E35" s="211">
        <f>C35*D35</f>
        <v>250</v>
      </c>
    </row>
    <row r="36" spans="1:5" ht="15">
      <c r="A36" s="206"/>
      <c r="B36" s="212" t="s">
        <v>244</v>
      </c>
      <c r="C36" s="212">
        <v>0.5</v>
      </c>
      <c r="D36" s="210"/>
      <c r="E36" s="213">
        <f>E35</f>
        <v>250</v>
      </c>
    </row>
    <row r="37" spans="1:5" ht="15.75" thickBot="1">
      <c r="A37" s="206">
        <v>41486</v>
      </c>
      <c r="B37" s="209" t="s">
        <v>236</v>
      </c>
      <c r="C37" s="214">
        <v>0</v>
      </c>
      <c r="D37" s="210"/>
      <c r="E37" s="215"/>
    </row>
    <row r="38" spans="1:5" ht="15.75" thickTop="1">
      <c r="A38" s="206"/>
      <c r="B38" s="212" t="s">
        <v>237</v>
      </c>
      <c r="C38" s="212">
        <v>0.5</v>
      </c>
      <c r="D38" s="210"/>
      <c r="E38" s="215">
        <f>E36</f>
        <v>250</v>
      </c>
    </row>
    <row r="39" spans="1:5" ht="15">
      <c r="A39" s="219" t="s">
        <v>238</v>
      </c>
      <c r="B39" s="219"/>
      <c r="C39" s="219"/>
      <c r="D39" s="219"/>
      <c r="E39" s="219"/>
    </row>
    <row r="40" spans="1:5" ht="15">
      <c r="A40" s="206">
        <v>41456</v>
      </c>
      <c r="B40" s="212"/>
      <c r="C40" s="205">
        <v>0</v>
      </c>
      <c r="D40" s="208">
        <v>250</v>
      </c>
      <c r="E40" s="211">
        <f>C40*D40</f>
        <v>0</v>
      </c>
    </row>
    <row r="41" spans="1:5" ht="15.75" thickBot="1">
      <c r="A41" s="206" t="s">
        <v>239</v>
      </c>
      <c r="B41" s="207"/>
      <c r="C41" s="216">
        <v>0</v>
      </c>
      <c r="D41" s="208"/>
      <c r="E41" s="217">
        <f>E40</f>
        <v>0</v>
      </c>
    </row>
    <row r="42" spans="1:5" ht="15.75" thickTop="1">
      <c r="A42" s="219" t="s">
        <v>114</v>
      </c>
      <c r="B42" s="219"/>
      <c r="C42" s="219"/>
      <c r="D42" s="219"/>
      <c r="E42" s="219"/>
    </row>
    <row r="43" spans="1:5" ht="15">
      <c r="A43" s="206" t="s">
        <v>240</v>
      </c>
      <c r="B43" s="207"/>
      <c r="C43" s="212"/>
      <c r="D43" s="208"/>
      <c r="E43" s="210">
        <f>E36</f>
        <v>250</v>
      </c>
    </row>
    <row r="44" spans="1:5" ht="15">
      <c r="A44" s="206" t="s">
        <v>241</v>
      </c>
      <c r="B44" s="207"/>
      <c r="C44" s="212"/>
      <c r="D44" s="208"/>
      <c r="E44" s="218">
        <f>E41</f>
        <v>0</v>
      </c>
    </row>
    <row r="45" spans="1:5" ht="15.75" thickBot="1">
      <c r="A45" s="206" t="s">
        <v>242</v>
      </c>
      <c r="B45" s="207"/>
      <c r="C45" s="207"/>
      <c r="D45" s="208"/>
      <c r="E45" s="217">
        <f>E43-E44</f>
        <v>250</v>
      </c>
    </row>
    <row r="46" spans="1:5" ht="15.75" thickTop="1">
      <c r="A46" s="191"/>
      <c r="B46" s="3"/>
      <c r="C46" s="3"/>
      <c r="D46" s="23"/>
      <c r="E46" s="193"/>
    </row>
    <row r="47" spans="1:5" ht="15">
      <c r="A47" s="191"/>
      <c r="B47" s="3"/>
      <c r="C47" s="3"/>
      <c r="D47" s="23"/>
      <c r="E47" s="193"/>
    </row>
    <row r="48" spans="1:5" ht="15">
      <c r="A48" s="203" t="s">
        <v>85</v>
      </c>
      <c r="B48" s="203"/>
      <c r="C48" s="203"/>
      <c r="D48" s="203"/>
      <c r="E48" s="203"/>
    </row>
    <row r="49" spans="1:5" ht="15">
      <c r="A49" s="206">
        <v>41456</v>
      </c>
      <c r="B49" s="209" t="s">
        <v>231</v>
      </c>
      <c r="C49" s="212">
        <v>50</v>
      </c>
      <c r="D49" s="210">
        <v>3</v>
      </c>
      <c r="E49" s="215">
        <f>C49*D49</f>
        <v>150</v>
      </c>
    </row>
    <row r="50" spans="1:5" ht="15">
      <c r="A50" s="206">
        <v>41460</v>
      </c>
      <c r="B50" s="209" t="s">
        <v>190</v>
      </c>
      <c r="C50" s="205">
        <v>100</v>
      </c>
      <c r="D50" s="210">
        <v>2.8</v>
      </c>
      <c r="E50" s="211">
        <f>C50*D50</f>
        <v>280</v>
      </c>
    </row>
    <row r="51" spans="1:5" ht="15">
      <c r="A51" s="206"/>
      <c r="B51" s="212" t="s">
        <v>244</v>
      </c>
      <c r="C51" s="212">
        <f>C49+C50</f>
        <v>150</v>
      </c>
      <c r="D51" s="210"/>
      <c r="E51" s="213">
        <f>E49+E50</f>
        <v>430</v>
      </c>
    </row>
    <row r="52" spans="1:5" ht="15.75" thickBot="1">
      <c r="A52" s="206">
        <v>41486</v>
      </c>
      <c r="B52" s="209" t="s">
        <v>236</v>
      </c>
      <c r="C52" s="214">
        <v>0</v>
      </c>
      <c r="D52" s="210"/>
      <c r="E52" s="215"/>
    </row>
    <row r="53" spans="1:5" ht="15.75" thickTop="1">
      <c r="A53" s="206"/>
      <c r="B53" s="212" t="s">
        <v>237</v>
      </c>
      <c r="C53" s="212">
        <v>150</v>
      </c>
      <c r="D53" s="210"/>
      <c r="E53" s="215"/>
    </row>
    <row r="54" spans="1:5" ht="15">
      <c r="A54" s="219" t="s">
        <v>238</v>
      </c>
      <c r="B54" s="219"/>
      <c r="C54" s="219"/>
      <c r="D54" s="219"/>
      <c r="E54" s="219"/>
    </row>
    <row r="55" spans="1:5" ht="15">
      <c r="A55" s="206">
        <v>41460</v>
      </c>
      <c r="B55" s="212"/>
      <c r="C55" s="205">
        <v>0</v>
      </c>
      <c r="D55" s="208">
        <v>2.8</v>
      </c>
      <c r="E55" s="218">
        <f>C55*D55</f>
        <v>0</v>
      </c>
    </row>
    <row r="56" spans="1:5" ht="15.75" thickBot="1">
      <c r="A56" s="206" t="s">
        <v>239</v>
      </c>
      <c r="B56" s="207"/>
      <c r="C56" s="216">
        <v>0</v>
      </c>
      <c r="D56" s="208"/>
      <c r="E56" s="217">
        <f>E55</f>
        <v>0</v>
      </c>
    </row>
    <row r="57" spans="1:5" ht="15.75" thickTop="1">
      <c r="A57" s="219" t="s">
        <v>114</v>
      </c>
      <c r="B57" s="219"/>
      <c r="C57" s="219"/>
      <c r="D57" s="219"/>
      <c r="E57" s="219"/>
    </row>
    <row r="58" spans="1:5" ht="15">
      <c r="A58" s="206" t="s">
        <v>240</v>
      </c>
      <c r="B58" s="207"/>
      <c r="C58" s="212"/>
      <c r="D58" s="208"/>
      <c r="E58" s="210">
        <f>E51</f>
        <v>430</v>
      </c>
    </row>
    <row r="59" spans="1:5" ht="15">
      <c r="A59" s="206" t="s">
        <v>241</v>
      </c>
      <c r="B59" s="207"/>
      <c r="C59" s="212"/>
      <c r="D59" s="208"/>
      <c r="E59" s="218">
        <f>E56</f>
        <v>0</v>
      </c>
    </row>
    <row r="60" spans="1:5" ht="15.75" thickBot="1">
      <c r="A60" s="206" t="s">
        <v>242</v>
      </c>
      <c r="B60" s="207"/>
      <c r="C60" s="207"/>
      <c r="D60" s="208"/>
      <c r="E60" s="217">
        <f>E58-E59</f>
        <v>430</v>
      </c>
    </row>
    <row r="61" spans="1:5" ht="15.75" thickTop="1">
      <c r="A61" s="191"/>
      <c r="B61" s="3"/>
      <c r="C61" s="3"/>
      <c r="D61" s="23"/>
      <c r="E61" s="24"/>
    </row>
    <row r="62" spans="1:5" ht="15">
      <c r="A62" s="191"/>
      <c r="B62" s="3"/>
      <c r="C62" s="3"/>
      <c r="D62" s="23"/>
      <c r="E62" s="24"/>
    </row>
    <row r="63" spans="1:5" ht="15">
      <c r="A63" s="203" t="s">
        <v>86</v>
      </c>
      <c r="B63" s="203"/>
      <c r="C63" s="203"/>
      <c r="D63" s="203"/>
      <c r="E63" s="203"/>
    </row>
    <row r="64" spans="1:5" ht="15">
      <c r="A64" s="206">
        <v>41456</v>
      </c>
      <c r="B64" s="209" t="s">
        <v>231</v>
      </c>
      <c r="C64" s="212">
        <v>90</v>
      </c>
      <c r="D64" s="210">
        <v>2.2</v>
      </c>
      <c r="E64" s="215">
        <f>C64*D64</f>
        <v>198.00000000000003</v>
      </c>
    </row>
    <row r="65" spans="1:5" ht="15">
      <c r="A65" s="206">
        <v>41460</v>
      </c>
      <c r="B65" s="209" t="s">
        <v>190</v>
      </c>
      <c r="C65" s="205">
        <v>100</v>
      </c>
      <c r="D65" s="210">
        <v>1.9</v>
      </c>
      <c r="E65" s="211">
        <f>C65*D65</f>
        <v>190</v>
      </c>
    </row>
    <row r="66" spans="1:5" ht="15">
      <c r="A66" s="206"/>
      <c r="B66" s="212" t="s">
        <v>235</v>
      </c>
      <c r="C66" s="212">
        <f>C64+C65</f>
        <v>190</v>
      </c>
      <c r="D66" s="210"/>
      <c r="E66" s="213">
        <f>E64+E65</f>
        <v>388</v>
      </c>
    </row>
    <row r="67" spans="1:5" ht="15.75" thickBot="1">
      <c r="A67" s="206">
        <v>41486</v>
      </c>
      <c r="B67" s="209" t="s">
        <v>236</v>
      </c>
      <c r="C67" s="214">
        <v>0</v>
      </c>
      <c r="D67" s="210"/>
      <c r="E67" s="215"/>
    </row>
    <row r="68" spans="1:5" ht="15.75" thickTop="1">
      <c r="A68" s="206"/>
      <c r="B68" s="212" t="s">
        <v>237</v>
      </c>
      <c r="C68" s="212">
        <f>C66-C67</f>
        <v>190</v>
      </c>
      <c r="D68" s="210"/>
      <c r="E68" s="215"/>
    </row>
    <row r="69" spans="1:5" ht="15">
      <c r="A69" s="219" t="s">
        <v>238</v>
      </c>
      <c r="B69" s="219"/>
      <c r="C69" s="219"/>
      <c r="D69" s="219"/>
      <c r="E69" s="219"/>
    </row>
    <row r="70" spans="1:5" ht="15">
      <c r="A70" s="206">
        <v>41460</v>
      </c>
      <c r="B70" s="212"/>
      <c r="C70" s="205">
        <v>0</v>
      </c>
      <c r="D70" s="208">
        <v>1.9</v>
      </c>
      <c r="E70" s="218">
        <f>C70*D70</f>
        <v>0</v>
      </c>
    </row>
    <row r="71" spans="1:5" ht="15.75" thickBot="1">
      <c r="A71" s="206" t="s">
        <v>239</v>
      </c>
      <c r="B71" s="207"/>
      <c r="C71" s="216">
        <v>0</v>
      </c>
      <c r="D71" s="208"/>
      <c r="E71" s="217">
        <f>E70</f>
        <v>0</v>
      </c>
    </row>
    <row r="72" spans="1:5" ht="15.75" thickTop="1">
      <c r="A72" s="219" t="s">
        <v>114</v>
      </c>
      <c r="B72" s="219"/>
      <c r="C72" s="219"/>
      <c r="D72" s="219"/>
      <c r="E72" s="219"/>
    </row>
    <row r="73" spans="1:5" ht="15">
      <c r="A73" s="206" t="s">
        <v>240</v>
      </c>
      <c r="B73" s="207"/>
      <c r="C73" s="212"/>
      <c r="D73" s="208"/>
      <c r="E73" s="210">
        <f>E66</f>
        <v>388</v>
      </c>
    </row>
    <row r="74" spans="1:5" ht="15">
      <c r="A74" s="206" t="s">
        <v>241</v>
      </c>
      <c r="B74" s="207"/>
      <c r="C74" s="212"/>
      <c r="D74" s="208"/>
      <c r="E74" s="218">
        <f>E71</f>
        <v>0</v>
      </c>
    </row>
    <row r="75" spans="1:5" ht="15.75" thickBot="1">
      <c r="A75" s="206" t="s">
        <v>242</v>
      </c>
      <c r="B75" s="207"/>
      <c r="C75" s="207"/>
      <c r="D75" s="208"/>
      <c r="E75" s="217">
        <f>E73-E74</f>
        <v>388</v>
      </c>
    </row>
    <row r="76" ht="12.75" thickTop="1"/>
    <row r="77" spans="1:5" ht="18">
      <c r="A77" s="258" t="s">
        <v>239</v>
      </c>
      <c r="B77" s="258"/>
      <c r="C77" s="258"/>
      <c r="D77" s="258"/>
      <c r="E77" s="258"/>
    </row>
    <row r="78" spans="1:5" ht="15">
      <c r="A78" s="260" t="s">
        <v>240</v>
      </c>
      <c r="B78" s="261"/>
      <c r="C78" s="262"/>
      <c r="D78" s="263"/>
      <c r="E78" s="264">
        <f>E73+E58+E43+E29+E15</f>
        <v>1638.5</v>
      </c>
    </row>
    <row r="79" spans="1:5" ht="15">
      <c r="A79" s="260" t="s">
        <v>241</v>
      </c>
      <c r="B79" s="261"/>
      <c r="C79" s="262"/>
      <c r="D79" s="263"/>
      <c r="E79" s="265">
        <f>E74+E59+E44+E30+E16</f>
        <v>0</v>
      </c>
    </row>
    <row r="80" spans="1:5" ht="15.75" thickBot="1">
      <c r="A80" s="260" t="s">
        <v>242</v>
      </c>
      <c r="B80" s="261"/>
      <c r="C80" s="261"/>
      <c r="D80" s="263"/>
      <c r="E80" s="266">
        <f>E78-E79</f>
        <v>1638.5</v>
      </c>
    </row>
    <row r="81" spans="1:5" ht="15.75" thickTop="1">
      <c r="A81" s="260"/>
      <c r="B81" s="261"/>
      <c r="C81" s="262"/>
      <c r="D81" s="263"/>
      <c r="E81" s="264"/>
    </row>
    <row r="82" spans="1:5" ht="15">
      <c r="A82" s="260" t="s">
        <v>231</v>
      </c>
      <c r="B82" s="261"/>
      <c r="C82" s="262"/>
      <c r="D82" s="263"/>
      <c r="E82" s="264">
        <f>E64+E49+E35+E20+E6</f>
        <v>728.5</v>
      </c>
    </row>
    <row r="83" spans="1:5" ht="15">
      <c r="A83" s="260" t="s">
        <v>190</v>
      </c>
      <c r="B83" s="261"/>
      <c r="C83" s="262"/>
      <c r="D83" s="263"/>
      <c r="E83" s="264">
        <f>E65+E50+E21+E7</f>
        <v>910</v>
      </c>
    </row>
  </sheetData>
  <sheetProtection/>
  <mergeCells count="19">
    <mergeCell ref="A77:E77"/>
    <mergeCell ref="A72:E72"/>
    <mergeCell ref="A1:E1"/>
    <mergeCell ref="A2:E2"/>
    <mergeCell ref="A4:E4"/>
    <mergeCell ref="A11:E11"/>
    <mergeCell ref="A14:E14"/>
    <mergeCell ref="A19:E19"/>
    <mergeCell ref="A25:E25"/>
    <mergeCell ref="A28:E28"/>
    <mergeCell ref="A34:E34"/>
    <mergeCell ref="A69:E69"/>
    <mergeCell ref="A3:E3"/>
    <mergeCell ref="A39:E39"/>
    <mergeCell ref="A42:E42"/>
    <mergeCell ref="A48:E48"/>
    <mergeCell ref="A54:E54"/>
    <mergeCell ref="A57:E57"/>
    <mergeCell ref="A63:E63"/>
  </mergeCells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E4"/>
  <sheetViews>
    <sheetView zoomScale="125" zoomScaleNormal="125" workbookViewId="0" topLeftCell="A1">
      <selection activeCell="G30" sqref="G30"/>
    </sheetView>
  </sheetViews>
  <sheetFormatPr defaultColWidth="11.421875" defaultRowHeight="12.75"/>
  <sheetData>
    <row r="1" spans="1:5" ht="15">
      <c r="A1" s="154" t="s">
        <v>144</v>
      </c>
      <c r="B1" s="154"/>
      <c r="C1" s="154"/>
      <c r="D1" s="154"/>
      <c r="E1" s="154"/>
    </row>
    <row r="2" spans="1:5" ht="15">
      <c r="A2" s="154" t="s">
        <v>164</v>
      </c>
      <c r="B2" s="154"/>
      <c r="C2" s="154"/>
      <c r="D2" s="154"/>
      <c r="E2" s="154"/>
    </row>
    <row r="3" spans="4:5" ht="12">
      <c r="D3" s="149" t="s">
        <v>167</v>
      </c>
      <c r="E3" s="149"/>
    </row>
    <row r="4" spans="2:5" ht="12">
      <c r="B4" s="25" t="s">
        <v>165</v>
      </c>
      <c r="C4" s="25" t="s">
        <v>166</v>
      </c>
      <c r="D4" s="25" t="s">
        <v>156</v>
      </c>
      <c r="E4" s="25" t="s">
        <v>168</v>
      </c>
    </row>
  </sheetData>
  <sheetProtection/>
  <mergeCells count="3">
    <mergeCell ref="D3:E3"/>
    <mergeCell ref="A2:E2"/>
    <mergeCell ref="A1:E1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L147"/>
  <sheetViews>
    <sheetView zoomScale="150" zoomScaleNormal="150" workbookViewId="0" topLeftCell="A102">
      <selection activeCell="E139" sqref="E139"/>
    </sheetView>
  </sheetViews>
  <sheetFormatPr defaultColWidth="8.8515625" defaultRowHeight="12.75"/>
  <cols>
    <col min="1" max="1" width="8.8515625" style="0" customWidth="1"/>
    <col min="2" max="2" width="37.140625" style="0" bestFit="1" customWidth="1"/>
    <col min="3" max="6" width="8.8515625" style="0" customWidth="1"/>
    <col min="7" max="7" width="6.7109375" style="0" customWidth="1"/>
  </cols>
  <sheetData>
    <row r="1" spans="1:5" ht="12.75">
      <c r="A1" s="66" t="s">
        <v>104</v>
      </c>
      <c r="B1" s="66"/>
      <c r="C1" s="67"/>
      <c r="D1" s="66"/>
      <c r="E1" s="66"/>
    </row>
    <row r="2" spans="1:5" ht="12.75">
      <c r="A2" s="80"/>
      <c r="B2" s="134" t="s">
        <v>144</v>
      </c>
      <c r="C2" s="134"/>
      <c r="D2" s="134"/>
      <c r="E2" s="81"/>
    </row>
    <row r="3" spans="1:5" ht="12.75">
      <c r="A3" s="80"/>
      <c r="B3" s="135" t="s">
        <v>106</v>
      </c>
      <c r="C3" s="135"/>
      <c r="D3" s="135"/>
      <c r="E3" s="82" t="s">
        <v>107</v>
      </c>
    </row>
    <row r="4" spans="1:5" ht="15" customHeight="1">
      <c r="A4" s="68" t="s">
        <v>108</v>
      </c>
      <c r="B4" s="68" t="s">
        <v>109</v>
      </c>
      <c r="C4" s="68" t="s">
        <v>110</v>
      </c>
      <c r="D4" s="68" t="s">
        <v>111</v>
      </c>
      <c r="E4" s="68" t="s">
        <v>105</v>
      </c>
    </row>
    <row r="5" spans="1:5" ht="15" customHeight="1">
      <c r="A5" s="69">
        <v>41426</v>
      </c>
      <c r="B5" s="70" t="s">
        <v>115</v>
      </c>
      <c r="C5" s="68">
        <v>101</v>
      </c>
      <c r="D5" s="71">
        <v>60000</v>
      </c>
      <c r="E5" s="71"/>
    </row>
    <row r="6" spans="1:5" ht="15" customHeight="1">
      <c r="A6" s="70"/>
      <c r="B6" s="72" t="s">
        <v>117</v>
      </c>
      <c r="C6" s="68">
        <v>301</v>
      </c>
      <c r="D6" s="71"/>
      <c r="E6" s="71">
        <v>60000</v>
      </c>
    </row>
    <row r="7" spans="1:5" ht="15" customHeight="1">
      <c r="A7" s="70"/>
      <c r="B7" s="73" t="s">
        <v>134</v>
      </c>
      <c r="C7" s="68"/>
      <c r="D7" s="71"/>
      <c r="E7" s="71"/>
    </row>
    <row r="8" spans="1:5" ht="15" customHeight="1">
      <c r="A8" s="70"/>
      <c r="B8" s="70"/>
      <c r="C8" s="68"/>
      <c r="D8" s="71"/>
      <c r="E8" s="71"/>
    </row>
    <row r="9" spans="1:5" ht="15" customHeight="1">
      <c r="A9" s="69">
        <v>41426</v>
      </c>
      <c r="B9" s="70" t="s">
        <v>129</v>
      </c>
      <c r="C9" s="68">
        <v>729</v>
      </c>
      <c r="D9" s="71">
        <v>2000</v>
      </c>
      <c r="E9" s="71"/>
    </row>
    <row r="10" spans="1:5" ht="15" customHeight="1">
      <c r="A10" s="70"/>
      <c r="B10" s="72" t="s">
        <v>115</v>
      </c>
      <c r="C10" s="68">
        <v>101</v>
      </c>
      <c r="D10" s="71"/>
      <c r="E10" s="71">
        <v>2000</v>
      </c>
    </row>
    <row r="11" spans="1:5" ht="15" customHeight="1">
      <c r="A11" s="70"/>
      <c r="B11" s="73" t="s">
        <v>135</v>
      </c>
      <c r="C11" s="68"/>
      <c r="D11" s="71"/>
      <c r="E11" s="71"/>
    </row>
    <row r="12" spans="1:5" ht="15" customHeight="1">
      <c r="A12" s="70"/>
      <c r="B12" s="70"/>
      <c r="C12" s="68"/>
      <c r="D12" s="71"/>
      <c r="E12" s="71"/>
    </row>
    <row r="13" spans="1:5" ht="15" customHeight="1">
      <c r="A13" s="69">
        <v>41427</v>
      </c>
      <c r="B13" s="70" t="s">
        <v>130</v>
      </c>
      <c r="C13" s="68">
        <v>157</v>
      </c>
      <c r="D13" s="71">
        <v>12600</v>
      </c>
      <c r="E13" s="71"/>
    </row>
    <row r="14" spans="1:5" ht="15" customHeight="1">
      <c r="A14" s="70"/>
      <c r="B14" s="72" t="s">
        <v>131</v>
      </c>
      <c r="C14" s="68">
        <v>271</v>
      </c>
      <c r="D14" s="71"/>
      <c r="E14" s="71">
        <v>12600</v>
      </c>
    </row>
    <row r="15" spans="1:5" ht="15" customHeight="1">
      <c r="A15" s="70"/>
      <c r="B15" s="73" t="s">
        <v>159</v>
      </c>
      <c r="C15" s="68"/>
      <c r="D15" s="71"/>
      <c r="E15" s="71"/>
    </row>
    <row r="16" spans="1:5" ht="15" customHeight="1">
      <c r="A16" s="70"/>
      <c r="B16" s="70"/>
      <c r="C16" s="68"/>
      <c r="D16" s="71"/>
      <c r="E16" s="71"/>
    </row>
    <row r="17" spans="1:5" ht="15" customHeight="1">
      <c r="A17" s="69">
        <v>41427</v>
      </c>
      <c r="B17" s="70" t="s">
        <v>192</v>
      </c>
      <c r="C17" s="116">
        <v>155</v>
      </c>
      <c r="D17" s="71">
        <v>10000</v>
      </c>
      <c r="E17" s="71"/>
    </row>
    <row r="18" spans="1:5" ht="15" customHeight="1">
      <c r="A18" s="70"/>
      <c r="B18" s="72" t="s">
        <v>132</v>
      </c>
      <c r="C18" s="68">
        <v>201</v>
      </c>
      <c r="D18" s="71"/>
      <c r="E18" s="71">
        <v>10000</v>
      </c>
    </row>
    <row r="19" spans="1:5" ht="15" customHeight="1">
      <c r="A19" s="70"/>
      <c r="B19" s="73" t="s">
        <v>136</v>
      </c>
      <c r="C19" s="68"/>
      <c r="D19" s="71"/>
      <c r="E19" s="71"/>
    </row>
    <row r="20" spans="1:5" ht="15" customHeight="1">
      <c r="A20" s="70"/>
      <c r="B20" s="70"/>
      <c r="C20" s="68"/>
      <c r="D20" s="71"/>
      <c r="E20" s="71"/>
    </row>
    <row r="21" spans="1:12" ht="15" customHeight="1">
      <c r="A21" s="69">
        <v>41427</v>
      </c>
      <c r="B21" s="70" t="s">
        <v>133</v>
      </c>
      <c r="C21" s="68">
        <v>157</v>
      </c>
      <c r="D21" s="71">
        <v>1200</v>
      </c>
      <c r="E21" s="71"/>
      <c r="F21" s="1"/>
      <c r="G21" s="1"/>
      <c r="H21" s="1"/>
      <c r="I21" s="1"/>
      <c r="J21" s="1"/>
      <c r="K21" s="1"/>
      <c r="L21" s="1"/>
    </row>
    <row r="22" spans="1:12" ht="15" customHeight="1">
      <c r="A22" s="70"/>
      <c r="B22" s="72" t="s">
        <v>112</v>
      </c>
      <c r="C22" s="68">
        <v>201</v>
      </c>
      <c r="D22" s="71"/>
      <c r="E22" s="71">
        <v>1200</v>
      </c>
      <c r="F22" s="1"/>
      <c r="G22" s="1"/>
      <c r="H22" s="1"/>
      <c r="I22" s="1"/>
      <c r="J22" s="1"/>
      <c r="K22" s="1"/>
      <c r="L22" s="1"/>
    </row>
    <row r="23" spans="1:12" ht="15" customHeight="1">
      <c r="A23" s="70"/>
      <c r="B23" s="73" t="s">
        <v>137</v>
      </c>
      <c r="C23" s="68"/>
      <c r="D23" s="71"/>
      <c r="E23" s="71"/>
      <c r="F23" s="1"/>
      <c r="G23" s="1"/>
      <c r="H23" s="1"/>
      <c r="I23" s="1"/>
      <c r="J23" s="1"/>
      <c r="K23" s="1"/>
      <c r="L23" s="1"/>
    </row>
    <row r="24" spans="1:12" ht="15" customHeight="1">
      <c r="A24" s="70"/>
      <c r="B24" s="72"/>
      <c r="C24" s="68"/>
      <c r="D24" s="71"/>
      <c r="E24" s="71"/>
      <c r="F24" s="1"/>
      <c r="G24" s="1"/>
      <c r="H24" s="1"/>
      <c r="I24" s="1"/>
      <c r="J24" s="1"/>
      <c r="K24" s="1"/>
      <c r="L24" s="1"/>
    </row>
    <row r="25" spans="1:12" ht="15" customHeight="1">
      <c r="A25" s="69">
        <v>41427</v>
      </c>
      <c r="B25" s="70" t="s">
        <v>138</v>
      </c>
      <c r="C25" s="68">
        <v>157</v>
      </c>
      <c r="D25" s="71">
        <v>1500</v>
      </c>
      <c r="E25" s="71"/>
      <c r="F25" s="1"/>
      <c r="G25" s="1"/>
      <c r="H25" s="1"/>
      <c r="I25" s="1"/>
      <c r="J25" s="1"/>
      <c r="K25" s="1"/>
      <c r="L25" s="1"/>
    </row>
    <row r="26" spans="1:12" ht="15" customHeight="1">
      <c r="A26" s="70"/>
      <c r="B26" s="72" t="s">
        <v>112</v>
      </c>
      <c r="C26" s="68">
        <v>201</v>
      </c>
      <c r="D26" s="71"/>
      <c r="E26" s="71">
        <v>1500</v>
      </c>
      <c r="F26" s="1"/>
      <c r="G26" s="1"/>
      <c r="H26" s="1"/>
      <c r="I26" s="1"/>
      <c r="J26" s="1"/>
      <c r="K26" s="1"/>
      <c r="L26" s="1"/>
    </row>
    <row r="27" spans="1:12" ht="15" customHeight="1">
      <c r="A27" s="70"/>
      <c r="B27" s="73" t="s">
        <v>139</v>
      </c>
      <c r="C27" s="68"/>
      <c r="D27" s="71"/>
      <c r="E27" s="71"/>
      <c r="F27" s="1"/>
      <c r="G27" s="1"/>
      <c r="H27" s="1"/>
      <c r="I27" s="1"/>
      <c r="J27" s="1"/>
      <c r="K27" s="1"/>
      <c r="L27" s="1"/>
    </row>
    <row r="28" spans="1:12" ht="15" customHeight="1">
      <c r="A28" s="70"/>
      <c r="B28" s="70"/>
      <c r="C28" s="68"/>
      <c r="D28" s="71"/>
      <c r="E28" s="71"/>
      <c r="F28" s="1"/>
      <c r="G28" s="1"/>
      <c r="H28" s="1"/>
      <c r="I28" s="1"/>
      <c r="J28" s="1"/>
      <c r="K28" s="1"/>
      <c r="L28" s="1"/>
    </row>
    <row r="29" spans="1:12" ht="15" customHeight="1">
      <c r="A29" s="69">
        <v>41430</v>
      </c>
      <c r="B29" s="70" t="s">
        <v>140</v>
      </c>
      <c r="C29" s="116">
        <v>675</v>
      </c>
      <c r="D29" s="71">
        <v>700</v>
      </c>
      <c r="E29" s="71"/>
      <c r="F29" s="1"/>
      <c r="G29" s="1"/>
      <c r="H29" s="1"/>
      <c r="I29" s="1"/>
      <c r="J29" s="1"/>
      <c r="K29" s="1"/>
      <c r="L29" s="1"/>
    </row>
    <row r="30" spans="1:12" ht="15" customHeight="1">
      <c r="A30" s="70"/>
      <c r="B30" s="72" t="s">
        <v>112</v>
      </c>
      <c r="C30" s="68">
        <v>201</v>
      </c>
      <c r="D30" s="71"/>
      <c r="E30" s="71">
        <v>700</v>
      </c>
      <c r="F30" s="1"/>
      <c r="G30" s="1"/>
      <c r="H30" s="1"/>
      <c r="I30" s="1"/>
      <c r="J30" s="1"/>
      <c r="K30" s="1"/>
      <c r="L30" s="1"/>
    </row>
    <row r="31" spans="1:12" ht="15" customHeight="1">
      <c r="A31" s="70"/>
      <c r="B31" s="73" t="s">
        <v>143</v>
      </c>
      <c r="C31" s="68"/>
      <c r="D31" s="71"/>
      <c r="E31" s="71"/>
      <c r="F31" s="1"/>
      <c r="G31" s="1"/>
      <c r="H31" s="1"/>
      <c r="I31" s="1"/>
      <c r="J31" s="1"/>
      <c r="K31" s="1"/>
      <c r="L31" s="1"/>
    </row>
    <row r="32" spans="1:12" ht="15" customHeight="1">
      <c r="A32" s="70"/>
      <c r="B32" s="70"/>
      <c r="C32" s="68"/>
      <c r="D32" s="71"/>
      <c r="E32" s="71"/>
      <c r="F32" s="1"/>
      <c r="G32" s="1"/>
      <c r="H32" s="1"/>
      <c r="I32" s="1"/>
      <c r="J32" s="1"/>
      <c r="K32" s="1"/>
      <c r="L32" s="1"/>
    </row>
    <row r="33" spans="1:12" ht="15" customHeight="1">
      <c r="A33" s="69">
        <v>41430</v>
      </c>
      <c r="B33" s="70" t="s">
        <v>141</v>
      </c>
      <c r="C33" s="68">
        <v>212</v>
      </c>
      <c r="D33" s="71">
        <v>1500</v>
      </c>
      <c r="E33" s="71"/>
      <c r="F33" s="1"/>
      <c r="G33" s="1"/>
      <c r="H33" s="1"/>
      <c r="I33" s="1"/>
      <c r="J33" s="1"/>
      <c r="K33" s="1"/>
      <c r="L33" s="1"/>
    </row>
    <row r="34" spans="1:12" ht="15" customHeight="1">
      <c r="A34" s="70"/>
      <c r="B34" s="72" t="s">
        <v>150</v>
      </c>
      <c r="C34" s="68">
        <v>726</v>
      </c>
      <c r="D34" s="71"/>
      <c r="E34" s="71">
        <v>1500</v>
      </c>
      <c r="F34" s="1"/>
      <c r="G34" s="1"/>
      <c r="H34" s="1"/>
      <c r="I34" s="1"/>
      <c r="J34" s="1"/>
      <c r="K34" s="1"/>
      <c r="L34" s="1"/>
    </row>
    <row r="35" spans="1:12" ht="15" customHeight="1">
      <c r="A35" s="70"/>
      <c r="B35" s="73" t="s">
        <v>142</v>
      </c>
      <c r="C35" s="68"/>
      <c r="D35" s="71"/>
      <c r="E35" s="71"/>
      <c r="F35" s="1"/>
      <c r="G35" s="1"/>
      <c r="H35" s="1"/>
      <c r="I35" s="1"/>
      <c r="J35" s="1"/>
      <c r="K35" s="1"/>
      <c r="L35" s="1"/>
    </row>
    <row r="36" spans="1:12" ht="15" customHeight="1">
      <c r="A36" s="70"/>
      <c r="B36" s="73"/>
      <c r="C36" s="68"/>
      <c r="D36" s="71"/>
      <c r="E36" s="71"/>
      <c r="F36" s="1"/>
      <c r="G36" s="1"/>
      <c r="H36" s="1"/>
      <c r="I36" s="1"/>
      <c r="J36" s="1"/>
      <c r="K36" s="1"/>
      <c r="L36" s="1"/>
    </row>
    <row r="37" spans="1:12" ht="15" customHeight="1">
      <c r="A37" s="69">
        <v>41430</v>
      </c>
      <c r="B37" s="74" t="s">
        <v>23</v>
      </c>
      <c r="C37" s="68">
        <v>131</v>
      </c>
      <c r="D37" s="71">
        <v>1900</v>
      </c>
      <c r="E37" s="71"/>
      <c r="F37" s="1"/>
      <c r="G37" s="1"/>
      <c r="H37" s="1"/>
      <c r="I37" s="1"/>
      <c r="J37" s="1"/>
      <c r="K37" s="1"/>
      <c r="L37" s="1"/>
    </row>
    <row r="38" spans="1:12" ht="15" customHeight="1">
      <c r="A38" s="69"/>
      <c r="B38" s="72" t="s">
        <v>112</v>
      </c>
      <c r="C38" s="68">
        <v>201</v>
      </c>
      <c r="D38" s="71"/>
      <c r="E38" s="71">
        <v>1900</v>
      </c>
      <c r="F38" s="1"/>
      <c r="G38" s="1"/>
      <c r="H38" s="1"/>
      <c r="I38" s="1"/>
      <c r="J38" s="1"/>
      <c r="K38" s="1"/>
      <c r="L38" s="1"/>
    </row>
    <row r="39" spans="1:12" ht="15" customHeight="1">
      <c r="A39" s="69"/>
      <c r="B39" s="73" t="s">
        <v>153</v>
      </c>
      <c r="C39" s="68"/>
      <c r="D39" s="71"/>
      <c r="E39" s="71"/>
      <c r="F39" s="1"/>
      <c r="G39" s="1"/>
      <c r="H39" s="1"/>
      <c r="I39" s="1"/>
      <c r="J39" s="1"/>
      <c r="K39" s="1"/>
      <c r="L39" s="1"/>
    </row>
    <row r="40" spans="1:12" ht="15" customHeight="1">
      <c r="A40" s="69"/>
      <c r="B40" s="74"/>
      <c r="C40" s="68"/>
      <c r="D40" s="71"/>
      <c r="E40" s="71"/>
      <c r="F40" s="1"/>
      <c r="G40" s="1"/>
      <c r="H40" s="1"/>
      <c r="I40" s="1"/>
      <c r="J40" s="1"/>
      <c r="K40" s="1"/>
      <c r="L40" s="1"/>
    </row>
    <row r="41" spans="1:12" ht="15" customHeight="1">
      <c r="A41" s="69">
        <v>41430</v>
      </c>
      <c r="B41" s="74" t="s">
        <v>191</v>
      </c>
      <c r="C41" s="68">
        <v>655</v>
      </c>
      <c r="D41" s="71">
        <v>50</v>
      </c>
      <c r="E41" s="71"/>
      <c r="F41" s="1"/>
      <c r="G41" s="1"/>
      <c r="H41" s="1"/>
      <c r="I41" s="1"/>
      <c r="J41" s="1"/>
      <c r="K41" s="1"/>
      <c r="L41" s="1"/>
    </row>
    <row r="42" spans="1:12" ht="15" customHeight="1">
      <c r="A42" s="70"/>
      <c r="B42" s="72" t="s">
        <v>115</v>
      </c>
      <c r="C42" s="68">
        <v>101</v>
      </c>
      <c r="D42" s="71"/>
      <c r="E42" s="71">
        <v>50</v>
      </c>
      <c r="F42" s="1"/>
      <c r="G42" s="1"/>
      <c r="H42" s="1"/>
      <c r="I42" s="1"/>
      <c r="J42" s="1"/>
      <c r="K42" s="1"/>
      <c r="L42" s="1"/>
    </row>
    <row r="43" spans="1:12" ht="15" customHeight="1">
      <c r="A43" s="70"/>
      <c r="B43" s="73" t="s">
        <v>249</v>
      </c>
      <c r="C43" s="68"/>
      <c r="D43" s="71"/>
      <c r="E43" s="71"/>
      <c r="F43" s="1"/>
      <c r="G43" s="1"/>
      <c r="H43" s="1"/>
      <c r="I43" s="1"/>
      <c r="J43" s="1"/>
      <c r="K43" s="1"/>
      <c r="L43" s="1"/>
    </row>
    <row r="44" spans="1:12" ht="15" customHeight="1">
      <c r="A44" s="70"/>
      <c r="B44" s="73"/>
      <c r="C44" s="68"/>
      <c r="D44" s="71"/>
      <c r="E44" s="71"/>
      <c r="F44" s="1"/>
      <c r="G44" s="1"/>
      <c r="H44" s="1"/>
      <c r="I44" s="1"/>
      <c r="J44" s="1"/>
      <c r="K44" s="1"/>
      <c r="L44" s="1"/>
    </row>
    <row r="45" spans="1:12" ht="15" customHeight="1">
      <c r="A45" s="69">
        <v>41440</v>
      </c>
      <c r="B45" s="74" t="s">
        <v>23</v>
      </c>
      <c r="C45" s="68">
        <v>131</v>
      </c>
      <c r="D45" s="71">
        <v>670</v>
      </c>
      <c r="E45" s="71"/>
      <c r="F45" s="1"/>
      <c r="G45" s="1"/>
      <c r="H45" s="1"/>
      <c r="I45" s="1"/>
      <c r="J45" s="1"/>
      <c r="K45" s="1"/>
      <c r="L45" s="1"/>
    </row>
    <row r="46" spans="1:12" ht="15" customHeight="1">
      <c r="A46" s="70"/>
      <c r="B46" s="72" t="s">
        <v>112</v>
      </c>
      <c r="C46" s="68">
        <v>201</v>
      </c>
      <c r="D46" s="71"/>
      <c r="E46" s="71">
        <v>670</v>
      </c>
      <c r="F46" s="1"/>
      <c r="G46" s="1"/>
      <c r="H46" s="1"/>
      <c r="I46" s="1"/>
      <c r="J46" s="1"/>
      <c r="K46" s="1"/>
      <c r="L46" s="1"/>
    </row>
    <row r="47" spans="1:12" ht="15" customHeight="1">
      <c r="A47" s="70"/>
      <c r="B47" s="73" t="s">
        <v>153</v>
      </c>
      <c r="C47" s="68"/>
      <c r="D47" s="71"/>
      <c r="E47" s="71"/>
      <c r="F47" s="1"/>
      <c r="G47" s="1"/>
      <c r="H47" s="1"/>
      <c r="I47" s="1"/>
      <c r="J47" s="1"/>
      <c r="K47" s="1"/>
      <c r="L47" s="1"/>
    </row>
    <row r="48" spans="1:12" ht="15" customHeight="1">
      <c r="A48" s="70"/>
      <c r="B48" s="73"/>
      <c r="C48" s="68"/>
      <c r="D48" s="71"/>
      <c r="E48" s="71"/>
      <c r="F48" s="1"/>
      <c r="G48" s="1"/>
      <c r="H48" s="1"/>
      <c r="I48" s="1"/>
      <c r="J48" s="1"/>
      <c r="K48" s="1"/>
      <c r="L48" s="1"/>
    </row>
    <row r="49" spans="1:12" ht="15" customHeight="1">
      <c r="A49" s="69">
        <v>41440</v>
      </c>
      <c r="B49" s="74" t="s">
        <v>191</v>
      </c>
      <c r="C49" s="68">
        <v>655</v>
      </c>
      <c r="D49" s="71">
        <v>50</v>
      </c>
      <c r="E49" s="71"/>
      <c r="F49" s="1"/>
      <c r="G49" s="1"/>
      <c r="H49" s="1"/>
      <c r="I49" s="1"/>
      <c r="J49" s="1"/>
      <c r="K49" s="1"/>
      <c r="L49" s="1"/>
    </row>
    <row r="50" spans="1:12" ht="15" customHeight="1">
      <c r="A50" s="70"/>
      <c r="B50" s="72" t="s">
        <v>115</v>
      </c>
      <c r="C50" s="68">
        <v>101</v>
      </c>
      <c r="D50" s="71"/>
      <c r="E50" s="71">
        <v>50</v>
      </c>
      <c r="F50" s="1"/>
      <c r="G50" s="1"/>
      <c r="H50" s="1"/>
      <c r="I50" s="1"/>
      <c r="J50" s="1"/>
      <c r="K50" s="1"/>
      <c r="L50" s="1"/>
    </row>
    <row r="51" spans="1:12" ht="15" customHeight="1">
      <c r="A51" s="70"/>
      <c r="B51" s="73" t="s">
        <v>249</v>
      </c>
      <c r="C51" s="68"/>
      <c r="D51" s="71"/>
      <c r="E51" s="71"/>
      <c r="F51" s="1"/>
      <c r="G51" s="1"/>
      <c r="H51" s="1"/>
      <c r="I51" s="1"/>
      <c r="J51" s="1"/>
      <c r="K51" s="1"/>
      <c r="L51" s="1"/>
    </row>
    <row r="52" spans="1:12" ht="15" customHeight="1">
      <c r="A52" s="70"/>
      <c r="B52" s="73"/>
      <c r="C52" s="68"/>
      <c r="D52" s="71"/>
      <c r="E52" s="71"/>
      <c r="F52" s="1"/>
      <c r="G52" s="1"/>
      <c r="H52" s="1"/>
      <c r="I52" s="1"/>
      <c r="J52" s="1"/>
      <c r="K52" s="1"/>
      <c r="L52" s="1"/>
    </row>
    <row r="53" spans="1:7" ht="15" customHeight="1">
      <c r="A53" s="69">
        <v>41455</v>
      </c>
      <c r="B53" s="74" t="s">
        <v>150</v>
      </c>
      <c r="C53" s="68">
        <v>726</v>
      </c>
      <c r="D53" s="71">
        <v>1500</v>
      </c>
      <c r="E53" s="71"/>
      <c r="G53" s="1"/>
    </row>
    <row r="54" spans="1:7" ht="15" customHeight="1">
      <c r="A54" s="70"/>
      <c r="B54" s="72" t="s">
        <v>115</v>
      </c>
      <c r="C54" s="68">
        <v>101</v>
      </c>
      <c r="D54" s="71"/>
      <c r="E54" s="71">
        <v>1500</v>
      </c>
      <c r="F54" s="1"/>
      <c r="G54" s="1"/>
    </row>
    <row r="55" spans="1:7" ht="15" customHeight="1">
      <c r="A55" s="70"/>
      <c r="B55" s="73" t="s">
        <v>193</v>
      </c>
      <c r="C55" s="68"/>
      <c r="D55" s="71"/>
      <c r="E55" s="68"/>
      <c r="F55" s="1"/>
      <c r="G55" s="1"/>
    </row>
    <row r="56" spans="1:7" ht="15" customHeight="1">
      <c r="A56" s="70"/>
      <c r="B56" s="73"/>
      <c r="C56" s="68"/>
      <c r="D56" s="71"/>
      <c r="E56" s="71"/>
      <c r="F56" s="1"/>
      <c r="G56" s="1"/>
    </row>
    <row r="57" spans="1:5" ht="15" customHeight="1">
      <c r="A57" s="69">
        <v>41455</v>
      </c>
      <c r="B57" s="74" t="s">
        <v>115</v>
      </c>
      <c r="C57" s="68">
        <v>101</v>
      </c>
      <c r="D57" s="71">
        <v>6000</v>
      </c>
      <c r="E57" s="71"/>
    </row>
    <row r="58" spans="1:5" ht="15" customHeight="1">
      <c r="A58" s="70"/>
      <c r="B58" s="72" t="s">
        <v>113</v>
      </c>
      <c r="C58" s="68">
        <v>401</v>
      </c>
      <c r="D58" s="71"/>
      <c r="E58" s="71">
        <v>6000</v>
      </c>
    </row>
    <row r="59" spans="1:5" ht="15" customHeight="1">
      <c r="A59" s="70"/>
      <c r="B59" s="73" t="s">
        <v>154</v>
      </c>
      <c r="C59" s="68"/>
      <c r="D59" s="71"/>
      <c r="E59" s="71"/>
    </row>
    <row r="60" spans="1:5" ht="15" customHeight="1">
      <c r="A60" s="70"/>
      <c r="B60" s="73"/>
      <c r="C60" s="68"/>
      <c r="D60" s="71"/>
      <c r="E60" s="71"/>
    </row>
    <row r="61" spans="1:5" ht="15" customHeight="1">
      <c r="A61" s="69">
        <v>41455</v>
      </c>
      <c r="B61" s="74" t="s">
        <v>195</v>
      </c>
      <c r="C61" s="68">
        <v>635</v>
      </c>
      <c r="D61" s="71">
        <v>150</v>
      </c>
      <c r="E61" s="71"/>
    </row>
    <row r="62" spans="1:5" ht="15" customHeight="1">
      <c r="A62" s="70"/>
      <c r="B62" s="72" t="s">
        <v>196</v>
      </c>
      <c r="C62" s="68">
        <v>158</v>
      </c>
      <c r="D62" s="71"/>
      <c r="E62" s="71">
        <v>150</v>
      </c>
    </row>
    <row r="63" spans="1:5" ht="15" customHeight="1">
      <c r="A63" s="70"/>
      <c r="B63" s="73" t="s">
        <v>197</v>
      </c>
      <c r="C63" s="68"/>
      <c r="D63" s="71"/>
      <c r="E63" s="71"/>
    </row>
    <row r="64" spans="1:5" ht="15" customHeight="1">
      <c r="A64" s="70"/>
      <c r="B64" s="73"/>
      <c r="C64" s="68"/>
      <c r="D64" s="71"/>
      <c r="E64" s="71"/>
    </row>
    <row r="65" spans="1:5" ht="15" customHeight="1">
      <c r="A65" s="69">
        <v>41455</v>
      </c>
      <c r="B65" s="74" t="s">
        <v>195</v>
      </c>
      <c r="C65" s="68">
        <v>635</v>
      </c>
      <c r="D65" s="71">
        <v>166.67</v>
      </c>
      <c r="E65" s="71"/>
    </row>
    <row r="66" spans="1:5" ht="15" customHeight="1">
      <c r="A66" s="70"/>
      <c r="B66" s="72" t="s">
        <v>196</v>
      </c>
      <c r="C66" s="68">
        <v>158</v>
      </c>
      <c r="D66" s="71"/>
      <c r="E66" s="71">
        <v>166.67</v>
      </c>
    </row>
    <row r="67" spans="1:5" ht="15" customHeight="1">
      <c r="A67" s="70"/>
      <c r="B67" s="73" t="s">
        <v>198</v>
      </c>
      <c r="C67" s="68"/>
      <c r="D67" s="71"/>
      <c r="E67" s="71"/>
    </row>
    <row r="68" spans="1:5" ht="15" customHeight="1">
      <c r="A68" s="70"/>
      <c r="B68" s="73"/>
      <c r="C68" s="68"/>
      <c r="D68" s="71"/>
      <c r="E68" s="71"/>
    </row>
    <row r="69" spans="1:5" ht="15" customHeight="1">
      <c r="A69" s="69">
        <v>41455</v>
      </c>
      <c r="B69" s="74" t="s">
        <v>195</v>
      </c>
      <c r="C69" s="68">
        <v>635</v>
      </c>
      <c r="D69" s="71">
        <v>33.33</v>
      </c>
      <c r="E69" s="71"/>
    </row>
    <row r="70" spans="1:5" ht="15" customHeight="1">
      <c r="A70" s="70"/>
      <c r="B70" s="72" t="s">
        <v>196</v>
      </c>
      <c r="C70" s="68">
        <v>158</v>
      </c>
      <c r="D70" s="71"/>
      <c r="E70" s="71">
        <v>33.33</v>
      </c>
    </row>
    <row r="71" spans="1:5" ht="15" customHeight="1">
      <c r="A71" s="70"/>
      <c r="B71" s="73" t="s">
        <v>199</v>
      </c>
      <c r="C71" s="68"/>
      <c r="D71" s="71"/>
      <c r="E71" s="71"/>
    </row>
    <row r="72" spans="1:5" ht="15" customHeight="1">
      <c r="A72" s="70"/>
      <c r="B72" s="73"/>
      <c r="C72" s="68"/>
      <c r="D72" s="71"/>
      <c r="E72" s="71"/>
    </row>
    <row r="73" spans="1:5" ht="15" customHeight="1">
      <c r="A73" s="69">
        <v>41455</v>
      </c>
      <c r="B73" s="74" t="s">
        <v>213</v>
      </c>
      <c r="C73" s="116">
        <v>605</v>
      </c>
      <c r="D73" s="71">
        <v>12.5</v>
      </c>
      <c r="E73" s="71"/>
    </row>
    <row r="74" spans="1:5" ht="15" customHeight="1">
      <c r="A74" s="70"/>
      <c r="B74" s="72" t="s">
        <v>206</v>
      </c>
      <c r="C74" s="116">
        <v>164</v>
      </c>
      <c r="D74" s="71"/>
      <c r="E74" s="71">
        <v>12.5</v>
      </c>
    </row>
    <row r="75" spans="1:5" ht="15" customHeight="1">
      <c r="A75" s="70"/>
      <c r="B75" s="73" t="s">
        <v>139</v>
      </c>
      <c r="C75" s="68"/>
      <c r="D75" s="71"/>
      <c r="E75" s="71"/>
    </row>
    <row r="76" spans="1:5" ht="15" customHeight="1">
      <c r="A76" s="70"/>
      <c r="B76" s="73"/>
      <c r="C76" s="68"/>
      <c r="D76" s="71"/>
      <c r="E76" s="71"/>
    </row>
    <row r="77" spans="1:5" ht="15" customHeight="1">
      <c r="A77" s="70"/>
      <c r="B77" s="73"/>
      <c r="C77" s="68"/>
      <c r="D77" s="71"/>
      <c r="E77" s="71"/>
    </row>
    <row r="78" spans="1:5" ht="15" customHeight="1">
      <c r="A78" s="66"/>
      <c r="B78" s="66"/>
      <c r="C78" s="66"/>
      <c r="D78" s="66"/>
      <c r="E78" s="66"/>
    </row>
    <row r="79" spans="1:5" ht="15" customHeight="1">
      <c r="A79" s="77"/>
      <c r="B79" s="136" t="s">
        <v>144</v>
      </c>
      <c r="C79" s="136"/>
      <c r="D79" s="136"/>
      <c r="E79" s="78"/>
    </row>
    <row r="80" spans="1:5" ht="15" customHeight="1">
      <c r="A80" s="77"/>
      <c r="B80" s="137" t="s">
        <v>106</v>
      </c>
      <c r="C80" s="137"/>
      <c r="D80" s="137"/>
      <c r="E80" s="79" t="s">
        <v>169</v>
      </c>
    </row>
    <row r="81" spans="1:5" ht="15" customHeight="1">
      <c r="A81" s="68" t="s">
        <v>108</v>
      </c>
      <c r="B81" s="68" t="s">
        <v>109</v>
      </c>
      <c r="C81" s="68" t="s">
        <v>110</v>
      </c>
      <c r="D81" s="68" t="s">
        <v>111</v>
      </c>
      <c r="E81" s="68" t="s">
        <v>105</v>
      </c>
    </row>
    <row r="82" spans="1:5" ht="15" customHeight="1">
      <c r="A82" s="69">
        <v>41456</v>
      </c>
      <c r="B82" s="70" t="s">
        <v>115</v>
      </c>
      <c r="C82" s="68">
        <v>101</v>
      </c>
      <c r="D82" s="155">
        <v>59880</v>
      </c>
      <c r="E82" s="71"/>
    </row>
    <row r="83" spans="1:5" ht="15" customHeight="1">
      <c r="A83" s="70"/>
      <c r="B83" s="72" t="s">
        <v>117</v>
      </c>
      <c r="C83" s="68">
        <v>301</v>
      </c>
      <c r="D83" s="71"/>
      <c r="E83" s="168">
        <v>60000</v>
      </c>
    </row>
    <row r="84" spans="1:5" ht="15" customHeight="1">
      <c r="A84" s="70"/>
      <c r="B84" s="73" t="s">
        <v>221</v>
      </c>
      <c r="C84" s="68"/>
      <c r="D84" s="71"/>
      <c r="E84" s="71"/>
    </row>
    <row r="85" spans="1:5" ht="15" customHeight="1">
      <c r="A85" s="70"/>
      <c r="B85" s="73"/>
      <c r="C85" s="68"/>
      <c r="D85" s="71"/>
      <c r="E85" s="71"/>
    </row>
    <row r="86" spans="1:5" ht="15" customHeight="1">
      <c r="A86" s="69">
        <v>41456</v>
      </c>
      <c r="B86" s="70" t="s">
        <v>129</v>
      </c>
      <c r="C86" s="68">
        <v>729</v>
      </c>
      <c r="D86" s="71">
        <v>2000</v>
      </c>
      <c r="E86" s="71"/>
    </row>
    <row r="87" spans="1:5" ht="15" customHeight="1">
      <c r="A87" s="70"/>
      <c r="B87" s="72" t="s">
        <v>115</v>
      </c>
      <c r="C87" s="68">
        <v>101</v>
      </c>
      <c r="D87" s="71"/>
      <c r="E87" s="71">
        <v>2000</v>
      </c>
    </row>
    <row r="88" spans="1:5" ht="15" customHeight="1">
      <c r="A88" s="70"/>
      <c r="B88" s="73" t="s">
        <v>222</v>
      </c>
      <c r="C88" s="68"/>
      <c r="D88" s="71"/>
      <c r="E88" s="71"/>
    </row>
    <row r="89" spans="1:5" ht="15" customHeight="1">
      <c r="A89" s="70"/>
      <c r="B89" s="70"/>
      <c r="C89" s="68"/>
      <c r="D89" s="71"/>
      <c r="E89" s="71"/>
    </row>
    <row r="90" spans="1:5" ht="15" customHeight="1">
      <c r="A90" s="69">
        <v>41456</v>
      </c>
      <c r="B90" s="70" t="s">
        <v>157</v>
      </c>
      <c r="C90" s="68">
        <v>610</v>
      </c>
      <c r="D90" s="71">
        <v>700</v>
      </c>
      <c r="E90" s="71"/>
    </row>
    <row r="91" spans="1:5" ht="15" customHeight="1">
      <c r="A91" s="70"/>
      <c r="B91" s="72" t="s">
        <v>131</v>
      </c>
      <c r="C91" s="68">
        <v>201</v>
      </c>
      <c r="D91" s="71"/>
      <c r="E91" s="71">
        <v>700</v>
      </c>
    </row>
    <row r="92" spans="1:5" ht="15" customHeight="1">
      <c r="A92" s="70"/>
      <c r="B92" s="73" t="s">
        <v>158</v>
      </c>
      <c r="C92" s="68"/>
      <c r="D92" s="71"/>
      <c r="E92" s="71"/>
    </row>
    <row r="93" spans="1:5" ht="15" customHeight="1">
      <c r="A93" s="70"/>
      <c r="B93" s="70"/>
      <c r="C93" s="68"/>
      <c r="D93" s="71"/>
      <c r="E93" s="71"/>
    </row>
    <row r="94" spans="1:5" ht="15" customHeight="1">
      <c r="A94" s="69">
        <v>41457</v>
      </c>
      <c r="B94" s="74" t="s">
        <v>115</v>
      </c>
      <c r="C94" s="68">
        <v>101</v>
      </c>
      <c r="D94" s="71">
        <v>4200</v>
      </c>
      <c r="E94" s="71"/>
    </row>
    <row r="95" spans="1:5" ht="12.75">
      <c r="A95" s="70"/>
      <c r="B95" s="72" t="s">
        <v>148</v>
      </c>
      <c r="C95" s="68">
        <v>271</v>
      </c>
      <c r="D95" s="71"/>
      <c r="E95" s="71">
        <v>4200</v>
      </c>
    </row>
    <row r="96" spans="1:5" ht="12.75">
      <c r="A96" s="70"/>
      <c r="B96" s="73" t="s">
        <v>230</v>
      </c>
      <c r="C96" s="68"/>
      <c r="D96" s="71"/>
      <c r="E96" s="71"/>
    </row>
    <row r="97" spans="1:5" ht="12.75">
      <c r="A97" s="70"/>
      <c r="B97" s="73"/>
      <c r="C97" s="68"/>
      <c r="D97" s="71"/>
      <c r="E97" s="71"/>
    </row>
    <row r="98" spans="1:5" ht="12.75">
      <c r="A98" s="69">
        <v>41460</v>
      </c>
      <c r="B98" s="74" t="s">
        <v>23</v>
      </c>
      <c r="C98" s="68">
        <v>131</v>
      </c>
      <c r="D98" s="71">
        <v>910</v>
      </c>
      <c r="E98" s="71"/>
    </row>
    <row r="99" spans="1:5" ht="12.75">
      <c r="A99" s="69"/>
      <c r="B99" s="72" t="s">
        <v>112</v>
      </c>
      <c r="C99" s="68">
        <v>201</v>
      </c>
      <c r="D99" s="71"/>
      <c r="E99" s="71">
        <v>910</v>
      </c>
    </row>
    <row r="100" spans="1:5" ht="12.75">
      <c r="A100" s="69"/>
      <c r="B100" s="73" t="s">
        <v>152</v>
      </c>
      <c r="C100" s="68"/>
      <c r="D100" s="71"/>
      <c r="E100" s="71"/>
    </row>
    <row r="101" spans="1:5" ht="12.75">
      <c r="A101" s="69"/>
      <c r="B101" s="74"/>
      <c r="C101" s="68"/>
      <c r="D101" s="71"/>
      <c r="E101" s="71"/>
    </row>
    <row r="102" spans="1:5" ht="12.75">
      <c r="A102" s="69">
        <v>41460</v>
      </c>
      <c r="B102" s="74" t="s">
        <v>191</v>
      </c>
      <c r="C102" s="68">
        <v>655</v>
      </c>
      <c r="D102" s="71">
        <v>50</v>
      </c>
      <c r="E102" s="71"/>
    </row>
    <row r="103" spans="1:5" ht="12.75">
      <c r="A103" s="70"/>
      <c r="B103" s="72" t="s">
        <v>115</v>
      </c>
      <c r="C103" s="68">
        <v>101</v>
      </c>
      <c r="D103" s="71"/>
      <c r="E103" s="71">
        <f>D102+D98</f>
        <v>960</v>
      </c>
    </row>
    <row r="104" spans="1:5" ht="12.75">
      <c r="A104" s="70"/>
      <c r="B104" s="73" t="s">
        <v>249</v>
      </c>
      <c r="C104" s="68"/>
      <c r="D104" s="71"/>
      <c r="E104" s="71"/>
    </row>
    <row r="105" spans="1:5" ht="12.75">
      <c r="A105" s="70"/>
      <c r="B105" s="72"/>
      <c r="C105" s="68"/>
      <c r="D105" s="71"/>
      <c r="E105" s="71"/>
    </row>
    <row r="106" spans="1:5" ht="12.75">
      <c r="A106" s="69">
        <v>41470</v>
      </c>
      <c r="B106" s="70" t="s">
        <v>160</v>
      </c>
      <c r="C106" s="68">
        <v>201</v>
      </c>
      <c r="D106" s="71">
        <v>10000</v>
      </c>
      <c r="E106" s="71"/>
    </row>
    <row r="107" spans="1:5" ht="12.75">
      <c r="A107" s="70"/>
      <c r="B107" s="72" t="s">
        <v>115</v>
      </c>
      <c r="C107" s="68">
        <v>101</v>
      </c>
      <c r="D107" s="71"/>
      <c r="E107" s="71">
        <v>10000</v>
      </c>
    </row>
    <row r="108" spans="1:5" ht="12.75">
      <c r="A108" s="70"/>
      <c r="B108" s="73" t="s">
        <v>161</v>
      </c>
      <c r="C108" s="68"/>
      <c r="D108" s="71"/>
      <c r="E108" s="71"/>
    </row>
    <row r="109" spans="1:5" ht="12.75">
      <c r="A109" s="70"/>
      <c r="B109" s="70"/>
      <c r="C109" s="68"/>
      <c r="D109" s="71"/>
      <c r="E109" s="71"/>
    </row>
    <row r="110" spans="1:5" ht="12.75">
      <c r="A110" s="69">
        <v>41470</v>
      </c>
      <c r="B110" s="70" t="s">
        <v>112</v>
      </c>
      <c r="C110" s="68">
        <v>201</v>
      </c>
      <c r="D110" s="71">
        <v>1200</v>
      </c>
      <c r="E110" s="71"/>
    </row>
    <row r="111" spans="1:5" ht="12.75">
      <c r="A111" s="70"/>
      <c r="B111" s="72" t="s">
        <v>162</v>
      </c>
      <c r="C111" s="68">
        <v>101</v>
      </c>
      <c r="D111" s="71"/>
      <c r="E111" s="71">
        <v>1200</v>
      </c>
    </row>
    <row r="112" spans="1:5" ht="12.75">
      <c r="A112" s="70"/>
      <c r="B112" s="73" t="s">
        <v>163</v>
      </c>
      <c r="C112" s="68"/>
      <c r="D112" s="71"/>
      <c r="E112" s="71"/>
    </row>
    <row r="113" spans="1:5" ht="12.75">
      <c r="A113" s="70"/>
      <c r="B113" s="70"/>
      <c r="C113" s="68"/>
      <c r="D113" s="71"/>
      <c r="E113" s="71"/>
    </row>
    <row r="114" spans="1:5" ht="12.75">
      <c r="A114" s="69">
        <v>41470</v>
      </c>
      <c r="B114" s="70" t="s">
        <v>112</v>
      </c>
      <c r="C114" s="68">
        <v>201</v>
      </c>
      <c r="D114" s="71">
        <v>1500</v>
      </c>
      <c r="E114" s="71"/>
    </row>
    <row r="115" spans="1:5" ht="12.75">
      <c r="A115" s="70"/>
      <c r="B115" s="72" t="s">
        <v>115</v>
      </c>
      <c r="C115" s="68">
        <v>101</v>
      </c>
      <c r="D115" s="71"/>
      <c r="E115" s="71">
        <v>1500</v>
      </c>
    </row>
    <row r="116" spans="1:5" ht="12.75">
      <c r="A116" s="70"/>
      <c r="B116" s="73" t="s">
        <v>225</v>
      </c>
      <c r="C116" s="68"/>
      <c r="D116" s="71"/>
      <c r="E116" s="71"/>
    </row>
    <row r="117" spans="1:5" ht="12.75">
      <c r="A117" s="70"/>
      <c r="B117" s="73"/>
      <c r="C117" s="68"/>
      <c r="D117" s="71"/>
      <c r="E117" s="71"/>
    </row>
    <row r="118" spans="1:5" ht="12.75">
      <c r="A118" s="69">
        <v>41485</v>
      </c>
      <c r="B118" s="70" t="s">
        <v>141</v>
      </c>
      <c r="C118" s="68">
        <v>212</v>
      </c>
      <c r="D118" s="71">
        <v>1500</v>
      </c>
      <c r="E118" s="71"/>
    </row>
    <row r="119" spans="1:5" ht="12.75">
      <c r="A119" s="70"/>
      <c r="B119" s="72" t="s">
        <v>115</v>
      </c>
      <c r="C119" s="68">
        <v>101</v>
      </c>
      <c r="D119" s="71"/>
      <c r="E119" s="71">
        <v>1500</v>
      </c>
    </row>
    <row r="120" spans="1:5" ht="12.75">
      <c r="A120" s="70"/>
      <c r="B120" s="73" t="s">
        <v>142</v>
      </c>
      <c r="C120" s="68"/>
      <c r="D120" s="71"/>
      <c r="E120" s="71"/>
    </row>
    <row r="121" spans="1:5" ht="12.75">
      <c r="A121" s="70"/>
      <c r="B121" s="73"/>
      <c r="C121" s="68"/>
      <c r="D121" s="71"/>
      <c r="E121" s="71"/>
    </row>
    <row r="122" spans="1:5" ht="12.75">
      <c r="A122" s="69">
        <v>41485</v>
      </c>
      <c r="B122" s="74" t="s">
        <v>115</v>
      </c>
      <c r="C122" s="68">
        <v>101</v>
      </c>
      <c r="D122" s="71">
        <v>7000</v>
      </c>
      <c r="E122" s="71"/>
    </row>
    <row r="123" spans="1:5" ht="12.75">
      <c r="A123" s="70"/>
      <c r="B123" s="72" t="s">
        <v>113</v>
      </c>
      <c r="C123" s="68">
        <v>401</v>
      </c>
      <c r="D123" s="71"/>
      <c r="E123" s="71">
        <v>7000</v>
      </c>
    </row>
    <row r="124" spans="1:5" ht="12.75">
      <c r="A124" s="70"/>
      <c r="B124" s="73" t="s">
        <v>154</v>
      </c>
      <c r="C124" s="68"/>
      <c r="D124" s="71"/>
      <c r="E124" s="71"/>
    </row>
    <row r="125" spans="1:5" ht="12.75">
      <c r="A125" s="70"/>
      <c r="B125" s="73"/>
      <c r="C125" s="68"/>
      <c r="D125" s="71"/>
      <c r="E125" s="71"/>
    </row>
    <row r="126" spans="1:5" ht="12.75">
      <c r="A126" s="69">
        <v>41486</v>
      </c>
      <c r="B126" s="74" t="s">
        <v>195</v>
      </c>
      <c r="C126" s="68">
        <v>635</v>
      </c>
      <c r="D126" s="71">
        <v>150</v>
      </c>
      <c r="E126" s="71"/>
    </row>
    <row r="127" spans="1:5" ht="12.75">
      <c r="A127" s="70"/>
      <c r="B127" s="72" t="s">
        <v>196</v>
      </c>
      <c r="C127" s="68">
        <v>158</v>
      </c>
      <c r="D127" s="71"/>
      <c r="E127" s="71">
        <v>150</v>
      </c>
    </row>
    <row r="128" spans="1:5" ht="12.75">
      <c r="A128" s="70"/>
      <c r="B128" s="73" t="s">
        <v>197</v>
      </c>
      <c r="C128" s="68"/>
      <c r="D128" s="71"/>
      <c r="E128" s="71"/>
    </row>
    <row r="129" spans="1:5" ht="12.75">
      <c r="A129" s="70"/>
      <c r="B129" s="73"/>
      <c r="C129" s="68"/>
      <c r="D129" s="71"/>
      <c r="E129" s="71"/>
    </row>
    <row r="130" spans="1:5" ht="12.75">
      <c r="A130" s="69">
        <v>41486</v>
      </c>
      <c r="B130" s="74" t="s">
        <v>195</v>
      </c>
      <c r="C130" s="68">
        <v>635</v>
      </c>
      <c r="D130" s="71">
        <v>166.67</v>
      </c>
      <c r="E130" s="71"/>
    </row>
    <row r="131" spans="1:7" ht="15">
      <c r="A131" s="70"/>
      <c r="B131" s="72" t="s">
        <v>196</v>
      </c>
      <c r="C131" s="68">
        <v>158</v>
      </c>
      <c r="D131" s="71"/>
      <c r="E131" s="71">
        <v>166.67</v>
      </c>
      <c r="G131" s="270"/>
    </row>
    <row r="132" spans="1:5" ht="12.75">
      <c r="A132" s="70"/>
      <c r="B132" s="73" t="s">
        <v>198</v>
      </c>
      <c r="C132" s="68"/>
      <c r="D132" s="71"/>
      <c r="E132" s="71"/>
    </row>
    <row r="133" spans="1:5" ht="12.75">
      <c r="A133" s="70"/>
      <c r="B133" s="73"/>
      <c r="C133" s="68"/>
      <c r="D133" s="71"/>
      <c r="E133" s="71"/>
    </row>
    <row r="134" spans="1:5" ht="12.75">
      <c r="A134" s="69">
        <v>41486</v>
      </c>
      <c r="B134" s="74" t="s">
        <v>195</v>
      </c>
      <c r="C134" s="68">
        <v>635</v>
      </c>
      <c r="D134" s="71">
        <v>33.33</v>
      </c>
      <c r="E134" s="71"/>
    </row>
    <row r="135" spans="1:5" ht="12.75">
      <c r="A135" s="70"/>
      <c r="B135" s="72" t="s">
        <v>196</v>
      </c>
      <c r="C135" s="68">
        <v>158</v>
      </c>
      <c r="D135" s="71"/>
      <c r="E135" s="71">
        <v>33.33</v>
      </c>
    </row>
    <row r="136" spans="1:5" ht="12.75">
      <c r="A136" s="70"/>
      <c r="B136" s="73" t="s">
        <v>199</v>
      </c>
      <c r="C136" s="68"/>
      <c r="D136" s="71"/>
      <c r="E136" s="71"/>
    </row>
    <row r="137" spans="1:5" ht="12.75">
      <c r="A137" s="70"/>
      <c r="B137" s="73"/>
      <c r="C137" s="68"/>
      <c r="D137" s="71"/>
      <c r="E137" s="71"/>
    </row>
    <row r="138" spans="1:5" ht="12.75">
      <c r="A138" s="69">
        <v>41486</v>
      </c>
      <c r="B138" s="74" t="s">
        <v>213</v>
      </c>
      <c r="C138" s="116">
        <v>605</v>
      </c>
      <c r="D138" s="71">
        <v>12.5</v>
      </c>
      <c r="E138" s="71"/>
    </row>
    <row r="139" spans="1:5" ht="12.75">
      <c r="A139" s="70"/>
      <c r="B139" s="72" t="s">
        <v>206</v>
      </c>
      <c r="C139" s="116">
        <v>164</v>
      </c>
      <c r="D139" s="71"/>
      <c r="E139" s="71">
        <v>12.5</v>
      </c>
    </row>
    <row r="140" spans="1:5" ht="12.75">
      <c r="A140" s="70"/>
      <c r="B140" s="73" t="s">
        <v>139</v>
      </c>
      <c r="C140" s="68"/>
      <c r="D140" s="71"/>
      <c r="E140" s="71"/>
    </row>
    <row r="141" spans="1:5" ht="12.75">
      <c r="A141" s="66"/>
      <c r="B141" s="274"/>
      <c r="C141" s="66"/>
      <c r="D141" s="66"/>
      <c r="E141" s="66"/>
    </row>
    <row r="142" spans="1:2" ht="12.75">
      <c r="A142" s="66"/>
      <c r="B142" s="274"/>
    </row>
    <row r="143" spans="1:2" ht="12.75">
      <c r="A143" s="66"/>
      <c r="B143" s="66"/>
    </row>
    <row r="144" spans="1:2" ht="12.75">
      <c r="A144" s="66"/>
      <c r="B144" s="66"/>
    </row>
    <row r="145" spans="1:2" ht="12">
      <c r="A145" s="75">
        <v>41486</v>
      </c>
      <c r="B145" t="s">
        <v>247</v>
      </c>
    </row>
    <row r="146" ht="12">
      <c r="B146" s="171" t="s">
        <v>190</v>
      </c>
    </row>
    <row r="147" ht="12">
      <c r="B147" s="171" t="s">
        <v>23</v>
      </c>
    </row>
  </sheetData>
  <sheetProtection/>
  <mergeCells count="4">
    <mergeCell ref="B2:D2"/>
    <mergeCell ref="B3:D3"/>
    <mergeCell ref="B79:D79"/>
    <mergeCell ref="B80:D80"/>
  </mergeCells>
  <printOptions/>
  <pageMargins left="0.75" right="0.75" top="1" bottom="1" header="0.5" footer="0.5"/>
  <pageSetup fitToHeight="1" fitToWidth="1" orientation="portrait"/>
  <rowBreaks count="1" manualBreakCount="1">
    <brk id="53" max="255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N149"/>
  <sheetViews>
    <sheetView zoomScale="125" zoomScaleNormal="125" workbookViewId="0" topLeftCell="A1">
      <selection activeCell="L21" sqref="L21"/>
    </sheetView>
  </sheetViews>
  <sheetFormatPr defaultColWidth="8.8515625" defaultRowHeight="12.75"/>
  <cols>
    <col min="1" max="1" width="8.8515625" style="0" customWidth="1"/>
    <col min="2" max="2" width="10.8515625" style="0" bestFit="1" customWidth="1"/>
    <col min="3" max="9" width="8.8515625" style="0" customWidth="1"/>
    <col min="10" max="10" width="10.8515625" style="0" bestFit="1" customWidth="1"/>
    <col min="11" max="12" width="8.8515625" style="0" customWidth="1"/>
    <col min="13" max="13" width="12.421875" style="0" bestFit="1" customWidth="1"/>
    <col min="14" max="14" width="9.421875" style="0" bestFit="1" customWidth="1"/>
  </cols>
  <sheetData>
    <row r="1" spans="1:14" ht="19.5">
      <c r="A1" s="139" t="s">
        <v>118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15">
      <c r="A2" s="140" t="s">
        <v>115</v>
      </c>
      <c r="B2" s="140"/>
      <c r="C2" s="140"/>
      <c r="D2" s="140"/>
      <c r="E2" s="140"/>
      <c r="F2" s="27" t="s">
        <v>119</v>
      </c>
      <c r="I2" s="138" t="s">
        <v>117</v>
      </c>
      <c r="J2" s="138"/>
      <c r="K2" s="138"/>
      <c r="L2" s="138"/>
      <c r="M2" s="138"/>
      <c r="N2" s="28" t="s">
        <v>120</v>
      </c>
    </row>
    <row r="3" spans="1:14" ht="15">
      <c r="A3" s="26" t="s">
        <v>108</v>
      </c>
      <c r="B3" s="29" t="s">
        <v>121</v>
      </c>
      <c r="C3" s="36" t="s">
        <v>110</v>
      </c>
      <c r="D3" s="30" t="s">
        <v>111</v>
      </c>
      <c r="E3" s="30" t="s">
        <v>105</v>
      </c>
      <c r="F3" s="30" t="s">
        <v>122</v>
      </c>
      <c r="I3" s="31" t="s">
        <v>108</v>
      </c>
      <c r="J3" s="32" t="s">
        <v>121</v>
      </c>
      <c r="K3" s="32" t="s">
        <v>110</v>
      </c>
      <c r="L3" s="32" t="s">
        <v>111</v>
      </c>
      <c r="M3" s="33" t="s">
        <v>105</v>
      </c>
      <c r="N3" s="33" t="s">
        <v>122</v>
      </c>
    </row>
    <row r="4" spans="1:14" ht="15">
      <c r="A4" s="34">
        <v>40330</v>
      </c>
      <c r="B4" s="106"/>
      <c r="C4" s="44" t="s">
        <v>123</v>
      </c>
      <c r="D4" s="107"/>
      <c r="E4" s="37"/>
      <c r="F4" s="63">
        <v>60000</v>
      </c>
      <c r="I4" s="38">
        <v>41426</v>
      </c>
      <c r="J4" s="39"/>
      <c r="K4" s="47" t="s">
        <v>123</v>
      </c>
      <c r="L4" s="39"/>
      <c r="M4" s="40"/>
      <c r="N4" s="62">
        <v>60000</v>
      </c>
    </row>
    <row r="5" spans="1:14" ht="15">
      <c r="A5" s="164">
        <v>41426</v>
      </c>
      <c r="B5" s="102"/>
      <c r="C5" s="44" t="s">
        <v>123</v>
      </c>
      <c r="D5" s="105"/>
      <c r="E5" s="45">
        <v>2000</v>
      </c>
      <c r="F5" s="159">
        <f>F4-E5</f>
        <v>58000</v>
      </c>
      <c r="I5" s="46"/>
      <c r="J5" s="39"/>
      <c r="K5" s="47"/>
      <c r="L5" s="39"/>
      <c r="M5" s="40"/>
      <c r="N5" s="41"/>
    </row>
    <row r="6" spans="1:14" ht="15">
      <c r="A6" s="98">
        <v>41430</v>
      </c>
      <c r="B6" s="102"/>
      <c r="C6" s="44" t="s">
        <v>123</v>
      </c>
      <c r="D6" s="105"/>
      <c r="E6" s="45">
        <v>50</v>
      </c>
      <c r="F6" s="45">
        <f>F5-E6</f>
        <v>57950</v>
      </c>
      <c r="I6" s="49"/>
      <c r="J6" s="39"/>
      <c r="K6" s="39"/>
      <c r="L6" s="39"/>
      <c r="M6" s="40"/>
      <c r="N6" s="40"/>
    </row>
    <row r="7" spans="1:14" ht="15">
      <c r="A7" s="98">
        <v>41440</v>
      </c>
      <c r="B7" s="102"/>
      <c r="C7" s="44" t="s">
        <v>123</v>
      </c>
      <c r="D7" s="105"/>
      <c r="E7" s="45">
        <v>50</v>
      </c>
      <c r="F7" s="45">
        <f>F6-E7</f>
        <v>57900</v>
      </c>
      <c r="I7" s="49"/>
      <c r="J7" s="39"/>
      <c r="K7" s="39"/>
      <c r="L7" s="39"/>
      <c r="M7" s="40"/>
      <c r="N7" s="40"/>
    </row>
    <row r="8" spans="1:14" ht="15">
      <c r="A8" s="98">
        <v>41455</v>
      </c>
      <c r="B8" s="102"/>
      <c r="C8" s="44" t="s">
        <v>123</v>
      </c>
      <c r="D8" s="105"/>
      <c r="E8" s="45">
        <v>1500</v>
      </c>
      <c r="F8" s="159">
        <f>F7-E8</f>
        <v>56400</v>
      </c>
      <c r="I8" s="49"/>
      <c r="J8" s="39"/>
      <c r="K8" s="39"/>
      <c r="L8" s="39"/>
      <c r="M8" s="40"/>
      <c r="N8" s="40"/>
    </row>
    <row r="9" spans="1:14" ht="15" customHeight="1">
      <c r="A9" s="99">
        <v>41455</v>
      </c>
      <c r="B9" s="43"/>
      <c r="C9" s="44" t="s">
        <v>123</v>
      </c>
      <c r="D9" s="45">
        <v>6000</v>
      </c>
      <c r="E9" s="45"/>
      <c r="F9" s="104">
        <f>F8+D9</f>
        <v>62400</v>
      </c>
      <c r="M9" s="50"/>
      <c r="N9" s="50"/>
    </row>
    <row r="10" spans="1:14" ht="15" customHeight="1">
      <c r="A10" s="48"/>
      <c r="B10" s="43"/>
      <c r="C10" s="44"/>
      <c r="D10" s="45"/>
      <c r="E10" s="45"/>
      <c r="F10" s="45"/>
      <c r="M10" s="50"/>
      <c r="N10" s="50"/>
    </row>
    <row r="11" spans="1:14" ht="15">
      <c r="A11" s="48"/>
      <c r="B11" s="43"/>
      <c r="C11" s="44"/>
      <c r="D11" s="45"/>
      <c r="E11" s="45"/>
      <c r="F11" s="51"/>
      <c r="I11" s="138" t="s">
        <v>113</v>
      </c>
      <c r="J11" s="138"/>
      <c r="K11" s="138"/>
      <c r="L11" s="138"/>
      <c r="M11" s="138"/>
      <c r="N11" s="28" t="s">
        <v>124</v>
      </c>
    </row>
    <row r="12" spans="1:14" ht="15">
      <c r="A12" s="48"/>
      <c r="B12" s="43"/>
      <c r="C12" s="45"/>
      <c r="D12" s="45"/>
      <c r="E12" s="45"/>
      <c r="F12" s="45"/>
      <c r="I12" s="31" t="s">
        <v>108</v>
      </c>
      <c r="J12" s="32" t="s">
        <v>121</v>
      </c>
      <c r="K12" s="32" t="s">
        <v>110</v>
      </c>
      <c r="L12" s="32" t="s">
        <v>111</v>
      </c>
      <c r="M12" s="33" t="s">
        <v>105</v>
      </c>
      <c r="N12" s="33" t="s">
        <v>122</v>
      </c>
    </row>
    <row r="13" spans="9:14" ht="15">
      <c r="I13" s="38">
        <v>41455</v>
      </c>
      <c r="J13" s="39"/>
      <c r="K13" s="47" t="s">
        <v>123</v>
      </c>
      <c r="L13" s="39"/>
      <c r="M13" s="40">
        <v>6000</v>
      </c>
      <c r="N13" s="62">
        <f>M13</f>
        <v>6000</v>
      </c>
    </row>
    <row r="14" spans="9:14" ht="15">
      <c r="I14" s="46"/>
      <c r="J14" s="39"/>
      <c r="K14" s="47"/>
      <c r="L14" s="39"/>
      <c r="M14" s="40"/>
      <c r="N14" s="55"/>
    </row>
    <row r="15" spans="1:14" ht="15">
      <c r="A15" s="141" t="s">
        <v>125</v>
      </c>
      <c r="B15" s="141"/>
      <c r="C15" s="141"/>
      <c r="D15" s="141"/>
      <c r="E15" s="141"/>
      <c r="F15" s="115" t="s">
        <v>212</v>
      </c>
      <c r="I15" s="49"/>
      <c r="J15" s="39"/>
      <c r="K15" s="47"/>
      <c r="L15" s="39"/>
      <c r="M15" s="40"/>
      <c r="N15" s="41"/>
    </row>
    <row r="16" spans="1:14" ht="15">
      <c r="A16" s="26" t="s">
        <v>108</v>
      </c>
      <c r="B16" s="29" t="s">
        <v>121</v>
      </c>
      <c r="C16" s="30" t="s">
        <v>110</v>
      </c>
      <c r="D16" s="30" t="s">
        <v>111</v>
      </c>
      <c r="E16" s="30" t="s">
        <v>105</v>
      </c>
      <c r="F16" s="30" t="s">
        <v>122</v>
      </c>
      <c r="I16" s="49"/>
      <c r="J16" s="39"/>
      <c r="K16" s="39"/>
      <c r="L16" s="39"/>
      <c r="M16" s="40"/>
      <c r="N16" s="40"/>
    </row>
    <row r="17" spans="1:14" ht="15">
      <c r="A17" s="60">
        <v>41430</v>
      </c>
      <c r="B17" s="39"/>
      <c r="C17" s="40"/>
      <c r="D17" s="40">
        <v>1900</v>
      </c>
      <c r="E17" s="40"/>
      <c r="F17" s="55">
        <f>D17</f>
        <v>1900</v>
      </c>
      <c r="I17" s="58"/>
      <c r="J17" s="58"/>
      <c r="K17" s="58"/>
      <c r="L17" s="58"/>
      <c r="M17" s="59"/>
      <c r="N17" s="59"/>
    </row>
    <row r="18" spans="1:14" ht="15">
      <c r="A18" s="96">
        <v>41440</v>
      </c>
      <c r="B18" s="39"/>
      <c r="C18" s="61"/>
      <c r="D18" s="40">
        <v>670</v>
      </c>
      <c r="E18" s="40"/>
      <c r="F18" s="62">
        <f>F17+D18</f>
        <v>2570</v>
      </c>
      <c r="M18" s="50"/>
      <c r="N18" s="50"/>
    </row>
    <row r="19" spans="1:14" ht="15" customHeight="1">
      <c r="A19" s="48"/>
      <c r="B19" s="43"/>
      <c r="C19" s="44"/>
      <c r="D19" s="45"/>
      <c r="E19" s="45"/>
      <c r="F19" s="45"/>
      <c r="I19" s="138" t="s">
        <v>213</v>
      </c>
      <c r="J19" s="138"/>
      <c r="K19" s="138"/>
      <c r="L19" s="138"/>
      <c r="M19" s="138"/>
      <c r="N19" s="28" t="s">
        <v>216</v>
      </c>
    </row>
    <row r="20" spans="1:14" ht="15" customHeight="1">
      <c r="A20" s="48"/>
      <c r="B20" s="43"/>
      <c r="C20" s="44"/>
      <c r="D20" s="45"/>
      <c r="E20" s="45"/>
      <c r="F20" s="45"/>
      <c r="I20" s="56" t="s">
        <v>108</v>
      </c>
      <c r="J20" s="32" t="s">
        <v>121</v>
      </c>
      <c r="K20" s="32" t="s">
        <v>110</v>
      </c>
      <c r="L20" s="32" t="s">
        <v>111</v>
      </c>
      <c r="M20" s="33" t="s">
        <v>105</v>
      </c>
      <c r="N20" s="33" t="s">
        <v>122</v>
      </c>
    </row>
    <row r="21" spans="1:14" ht="15">
      <c r="A21" s="48"/>
      <c r="B21" s="43"/>
      <c r="C21" s="44"/>
      <c r="D21" s="45"/>
      <c r="E21" s="45"/>
      <c r="F21" s="45"/>
      <c r="I21" s="57">
        <v>41455</v>
      </c>
      <c r="J21" s="39"/>
      <c r="K21" s="47" t="s">
        <v>123</v>
      </c>
      <c r="L21" s="282">
        <v>12.5</v>
      </c>
      <c r="M21" s="40"/>
      <c r="N21" s="62">
        <f>L21</f>
        <v>12.5</v>
      </c>
    </row>
    <row r="22" spans="1:14" ht="15">
      <c r="A22" s="53"/>
      <c r="B22" s="53"/>
      <c r="C22" s="54"/>
      <c r="D22" s="54"/>
      <c r="E22" s="54"/>
      <c r="F22" s="54"/>
      <c r="I22" s="100"/>
      <c r="J22" s="39"/>
      <c r="K22" s="47"/>
      <c r="L22" s="39"/>
      <c r="M22" s="40"/>
      <c r="N22" s="111"/>
    </row>
    <row r="23" spans="1:14" ht="15">
      <c r="A23" s="53"/>
      <c r="B23" s="53"/>
      <c r="C23" s="54"/>
      <c r="D23" s="54"/>
      <c r="E23" s="54"/>
      <c r="F23" s="54"/>
      <c r="I23" s="101"/>
      <c r="J23" s="39"/>
      <c r="K23" s="47"/>
      <c r="L23" s="39"/>
      <c r="M23" s="40"/>
      <c r="N23" s="40"/>
    </row>
    <row r="24" spans="1:14" ht="15">
      <c r="A24" s="138" t="s">
        <v>192</v>
      </c>
      <c r="B24" s="138"/>
      <c r="C24" s="138"/>
      <c r="D24" s="138"/>
      <c r="E24" s="138"/>
      <c r="F24" s="28" t="s">
        <v>218</v>
      </c>
      <c r="I24" s="49"/>
      <c r="J24" s="39"/>
      <c r="K24" s="39"/>
      <c r="L24" s="39"/>
      <c r="M24" s="40"/>
      <c r="N24" s="41"/>
    </row>
    <row r="25" spans="1:14" ht="15">
      <c r="A25" s="31" t="s">
        <v>108</v>
      </c>
      <c r="B25" s="32" t="s">
        <v>121</v>
      </c>
      <c r="C25" s="32" t="s">
        <v>110</v>
      </c>
      <c r="D25" s="32" t="s">
        <v>111</v>
      </c>
      <c r="E25" s="33" t="s">
        <v>105</v>
      </c>
      <c r="F25" s="33" t="s">
        <v>122</v>
      </c>
      <c r="I25" s="58"/>
      <c r="J25" s="58"/>
      <c r="K25" s="58"/>
      <c r="L25" s="58"/>
      <c r="M25" s="59"/>
      <c r="N25" s="131"/>
    </row>
    <row r="26" spans="1:14" ht="15">
      <c r="A26" s="38">
        <v>41427</v>
      </c>
      <c r="B26" s="39"/>
      <c r="C26" s="47" t="s">
        <v>123</v>
      </c>
      <c r="D26" s="40">
        <v>10000</v>
      </c>
      <c r="E26" s="40"/>
      <c r="F26" s="62">
        <f>D26</f>
        <v>10000</v>
      </c>
      <c r="I26" s="58"/>
      <c r="J26" s="58"/>
      <c r="K26" s="58"/>
      <c r="L26" s="58"/>
      <c r="M26" s="59"/>
      <c r="N26" s="131"/>
    </row>
    <row r="27" spans="1:14" ht="15">
      <c r="A27" s="46"/>
      <c r="B27" s="39"/>
      <c r="C27" s="47"/>
      <c r="D27" s="39"/>
      <c r="E27" s="40"/>
      <c r="F27" s="41"/>
      <c r="I27" s="138" t="s">
        <v>200</v>
      </c>
      <c r="J27" s="138"/>
      <c r="K27" s="138"/>
      <c r="L27" s="138"/>
      <c r="M27" s="138"/>
      <c r="N27" s="28" t="s">
        <v>219</v>
      </c>
    </row>
    <row r="28" spans="1:14" ht="15">
      <c r="A28" s="49"/>
      <c r="B28" s="39"/>
      <c r="C28" s="39"/>
      <c r="D28" s="39"/>
      <c r="E28" s="40"/>
      <c r="F28" s="40"/>
      <c r="I28" s="56" t="s">
        <v>108</v>
      </c>
      <c r="J28" s="32" t="s">
        <v>121</v>
      </c>
      <c r="K28" s="32" t="s">
        <v>110</v>
      </c>
      <c r="L28" s="32" t="s">
        <v>111</v>
      </c>
      <c r="M28" s="33" t="s">
        <v>105</v>
      </c>
      <c r="N28" s="33" t="s">
        <v>122</v>
      </c>
    </row>
    <row r="29" spans="9:14" ht="15">
      <c r="I29" s="57">
        <v>41455</v>
      </c>
      <c r="J29" s="39" t="s">
        <v>201</v>
      </c>
      <c r="K29" s="47" t="s">
        <v>123</v>
      </c>
      <c r="L29" s="39">
        <v>150</v>
      </c>
      <c r="M29" s="40"/>
      <c r="N29" s="40">
        <f>L29</f>
        <v>150</v>
      </c>
    </row>
    <row r="30" spans="1:14" ht="15">
      <c r="A30" s="53"/>
      <c r="B30" s="53"/>
      <c r="C30" s="54"/>
      <c r="D30" s="54"/>
      <c r="E30" s="54"/>
      <c r="F30" s="54"/>
      <c r="I30" s="100">
        <v>41455</v>
      </c>
      <c r="J30" s="39" t="s">
        <v>202</v>
      </c>
      <c r="K30" s="47" t="s">
        <v>123</v>
      </c>
      <c r="L30" s="282">
        <v>166.67</v>
      </c>
      <c r="M30" s="40"/>
      <c r="N30" s="55">
        <f>N29+L30</f>
        <v>316.66999999999996</v>
      </c>
    </row>
    <row r="31" spans="1:14" ht="15">
      <c r="A31" s="138" t="s">
        <v>130</v>
      </c>
      <c r="B31" s="138"/>
      <c r="C31" s="138"/>
      <c r="D31" s="138"/>
      <c r="E31" s="138"/>
      <c r="F31" s="28" t="s">
        <v>208</v>
      </c>
      <c r="I31" s="101">
        <v>41455</v>
      </c>
      <c r="J31" s="39" t="s">
        <v>203</v>
      </c>
      <c r="K31" s="47" t="s">
        <v>123</v>
      </c>
      <c r="L31" s="282">
        <v>33.33</v>
      </c>
      <c r="M31" s="40"/>
      <c r="N31" s="62">
        <f>N30+L31</f>
        <v>349.99999999999994</v>
      </c>
    </row>
    <row r="32" spans="1:14" ht="15">
      <c r="A32" s="31" t="s">
        <v>108</v>
      </c>
      <c r="B32" s="32" t="s">
        <v>121</v>
      </c>
      <c r="C32" s="32" t="s">
        <v>110</v>
      </c>
      <c r="D32" s="32" t="s">
        <v>111</v>
      </c>
      <c r="E32" s="33" t="s">
        <v>105</v>
      </c>
      <c r="F32" s="33" t="s">
        <v>122</v>
      </c>
      <c r="I32" s="49"/>
      <c r="J32" s="39"/>
      <c r="K32" s="39"/>
      <c r="L32" s="39"/>
      <c r="M32" s="40"/>
      <c r="N32" s="41"/>
    </row>
    <row r="33" spans="1:14" ht="15">
      <c r="A33" s="38">
        <v>41427</v>
      </c>
      <c r="B33" s="39"/>
      <c r="C33" s="47" t="s">
        <v>123</v>
      </c>
      <c r="D33" s="39">
        <v>12600</v>
      </c>
      <c r="E33" s="40"/>
      <c r="F33" s="55">
        <f>D33</f>
        <v>12600</v>
      </c>
      <c r="I33" s="49"/>
      <c r="J33" s="39"/>
      <c r="K33" s="39"/>
      <c r="L33" s="39"/>
      <c r="M33" s="40"/>
      <c r="N33" s="40"/>
    </row>
    <row r="34" spans="1:14" ht="15">
      <c r="A34" s="100">
        <v>41427</v>
      </c>
      <c r="B34" s="39"/>
      <c r="C34" s="47" t="s">
        <v>123</v>
      </c>
      <c r="D34" s="39">
        <v>1200</v>
      </c>
      <c r="E34" s="40"/>
      <c r="F34" s="55">
        <f>F33+D34</f>
        <v>13800</v>
      </c>
      <c r="I34" s="58"/>
      <c r="J34" s="58"/>
      <c r="K34" s="58"/>
      <c r="L34" s="58"/>
      <c r="M34" s="59"/>
      <c r="N34" s="59"/>
    </row>
    <row r="35" spans="1:14" ht="15">
      <c r="A35" s="101">
        <v>41427</v>
      </c>
      <c r="B35" s="39"/>
      <c r="C35" s="39" t="s">
        <v>123</v>
      </c>
      <c r="D35" s="39">
        <v>1500</v>
      </c>
      <c r="E35" s="40"/>
      <c r="F35" s="62">
        <f>F34+D35</f>
        <v>15300</v>
      </c>
      <c r="M35" s="50"/>
      <c r="N35" s="50"/>
    </row>
    <row r="36" spans="1:14" ht="15">
      <c r="A36" s="129"/>
      <c r="B36" s="58"/>
      <c r="C36" s="58"/>
      <c r="D36" s="58"/>
      <c r="E36" s="59"/>
      <c r="F36" s="130"/>
      <c r="I36" s="142" t="s">
        <v>191</v>
      </c>
      <c r="J36" s="142"/>
      <c r="K36" s="142"/>
      <c r="L36" s="142"/>
      <c r="M36" s="142"/>
      <c r="N36" s="117" t="s">
        <v>214</v>
      </c>
    </row>
    <row r="37" spans="1:14" ht="15">
      <c r="A37" s="58"/>
      <c r="B37" s="58"/>
      <c r="C37" s="58"/>
      <c r="D37" s="58"/>
      <c r="E37" s="59"/>
      <c r="F37" s="59"/>
      <c r="I37" s="118" t="s">
        <v>108</v>
      </c>
      <c r="J37" s="119" t="s">
        <v>121</v>
      </c>
      <c r="K37" s="119" t="s">
        <v>110</v>
      </c>
      <c r="L37" s="119" t="s">
        <v>111</v>
      </c>
      <c r="M37" s="120" t="s">
        <v>105</v>
      </c>
      <c r="N37" s="120" t="s">
        <v>122</v>
      </c>
    </row>
    <row r="38" spans="1:14" ht="15">
      <c r="A38" s="138" t="s">
        <v>196</v>
      </c>
      <c r="B38" s="138"/>
      <c r="C38" s="138"/>
      <c r="D38" s="138"/>
      <c r="E38" s="138"/>
      <c r="F38" s="28" t="s">
        <v>209</v>
      </c>
      <c r="I38" s="121">
        <v>41430</v>
      </c>
      <c r="J38" s="122"/>
      <c r="K38" s="123" t="s">
        <v>123</v>
      </c>
      <c r="L38" s="122">
        <v>50</v>
      </c>
      <c r="M38" s="124" t="s">
        <v>14</v>
      </c>
      <c r="N38" s="272">
        <f>L38</f>
        <v>50</v>
      </c>
    </row>
    <row r="39" spans="1:14" ht="15">
      <c r="A39" s="56" t="s">
        <v>108</v>
      </c>
      <c r="B39" s="32" t="s">
        <v>121</v>
      </c>
      <c r="C39" s="32" t="s">
        <v>110</v>
      </c>
      <c r="D39" s="32" t="s">
        <v>111</v>
      </c>
      <c r="E39" s="33" t="s">
        <v>105</v>
      </c>
      <c r="F39" s="33" t="s">
        <v>122</v>
      </c>
      <c r="I39" s="271">
        <v>41440</v>
      </c>
      <c r="J39" s="122"/>
      <c r="K39" s="123" t="s">
        <v>123</v>
      </c>
      <c r="L39" s="122">
        <v>50</v>
      </c>
      <c r="M39" s="124"/>
      <c r="N39" s="167">
        <f>N38+L39</f>
        <v>100</v>
      </c>
    </row>
    <row r="40" spans="1:14" ht="15">
      <c r="A40" s="57">
        <v>41455</v>
      </c>
      <c r="B40" s="39" t="s">
        <v>201</v>
      </c>
      <c r="C40" s="47" t="s">
        <v>123</v>
      </c>
      <c r="D40" s="39"/>
      <c r="E40" s="40">
        <v>150</v>
      </c>
      <c r="F40" s="40">
        <f>E40</f>
        <v>150</v>
      </c>
      <c r="I40" s="127"/>
      <c r="J40" s="122"/>
      <c r="K40" s="122"/>
      <c r="L40" s="122"/>
      <c r="M40" s="124"/>
      <c r="N40" s="124"/>
    </row>
    <row r="41" spans="1:6" ht="15">
      <c r="A41" s="100">
        <v>41455</v>
      </c>
      <c r="B41" s="39" t="s">
        <v>202</v>
      </c>
      <c r="C41" s="47" t="s">
        <v>123</v>
      </c>
      <c r="D41" s="39"/>
      <c r="E41" s="40">
        <v>166.67</v>
      </c>
      <c r="F41" s="55">
        <f>F40+E41</f>
        <v>316.66999999999996</v>
      </c>
    </row>
    <row r="42" spans="1:6" ht="15">
      <c r="A42" s="101">
        <v>41455</v>
      </c>
      <c r="B42" s="39" t="s">
        <v>203</v>
      </c>
      <c r="C42" s="47" t="s">
        <v>123</v>
      </c>
      <c r="D42" s="39"/>
      <c r="E42" s="40">
        <v>33.33</v>
      </c>
      <c r="F42" s="62">
        <f>F41+E42</f>
        <v>349.99999999999994</v>
      </c>
    </row>
    <row r="43" spans="1:14" ht="15">
      <c r="A43" s="49"/>
      <c r="B43" s="39"/>
      <c r="C43" s="39"/>
      <c r="D43" s="39"/>
      <c r="E43" s="40"/>
      <c r="F43" s="41"/>
      <c r="I43" s="138" t="s">
        <v>140</v>
      </c>
      <c r="J43" s="138"/>
      <c r="K43" s="138"/>
      <c r="L43" s="138"/>
      <c r="M43" s="138"/>
      <c r="N43" s="28" t="s">
        <v>215</v>
      </c>
    </row>
    <row r="44" spans="1:14" ht="15">
      <c r="A44" s="49"/>
      <c r="B44" s="39"/>
      <c r="C44" s="39"/>
      <c r="D44" s="39"/>
      <c r="E44" s="40"/>
      <c r="F44" s="40"/>
      <c r="I44" s="31" t="s">
        <v>108</v>
      </c>
      <c r="J44" s="32" t="s">
        <v>121</v>
      </c>
      <c r="K44" s="32" t="s">
        <v>110</v>
      </c>
      <c r="L44" s="32" t="s">
        <v>111</v>
      </c>
      <c r="M44" s="33" t="s">
        <v>105</v>
      </c>
      <c r="N44" s="33" t="s">
        <v>122</v>
      </c>
    </row>
    <row r="45" spans="1:14" ht="15">
      <c r="A45" s="58"/>
      <c r="B45" s="58"/>
      <c r="C45" s="58"/>
      <c r="D45" s="58"/>
      <c r="E45" s="59"/>
      <c r="F45" s="59"/>
      <c r="I45" s="38">
        <v>41430</v>
      </c>
      <c r="J45" s="39"/>
      <c r="K45" s="47" t="s">
        <v>123</v>
      </c>
      <c r="L45" s="39">
        <v>700</v>
      </c>
      <c r="M45" s="40" t="s">
        <v>14</v>
      </c>
      <c r="N45" s="62">
        <f>L45</f>
        <v>700</v>
      </c>
    </row>
    <row r="46" spans="9:14" ht="15">
      <c r="I46" s="46"/>
      <c r="J46" s="39"/>
      <c r="K46" s="47"/>
      <c r="L46" s="39"/>
      <c r="M46" s="40"/>
      <c r="N46" s="41"/>
    </row>
    <row r="47" spans="1:14" ht="15">
      <c r="A47" s="138" t="s">
        <v>206</v>
      </c>
      <c r="B47" s="138"/>
      <c r="C47" s="138"/>
      <c r="D47" s="138"/>
      <c r="E47" s="138"/>
      <c r="F47" s="28" t="s">
        <v>217</v>
      </c>
      <c r="I47" s="49"/>
      <c r="J47" s="39"/>
      <c r="K47" s="39"/>
      <c r="L47" s="39"/>
      <c r="M47" s="40"/>
      <c r="N47" s="40"/>
    </row>
    <row r="48" spans="1:6" ht="15">
      <c r="A48" s="56" t="s">
        <v>108</v>
      </c>
      <c r="B48" s="32" t="s">
        <v>121</v>
      </c>
      <c r="C48" s="32" t="s">
        <v>110</v>
      </c>
      <c r="D48" s="32" t="s">
        <v>111</v>
      </c>
      <c r="E48" s="33" t="s">
        <v>105</v>
      </c>
      <c r="F48" s="33" t="s">
        <v>122</v>
      </c>
    </row>
    <row r="49" spans="1:6" ht="15">
      <c r="A49" s="57">
        <v>41455</v>
      </c>
      <c r="B49" s="39"/>
      <c r="C49" s="47" t="s">
        <v>123</v>
      </c>
      <c r="D49" s="39"/>
      <c r="E49" s="40">
        <v>12.5</v>
      </c>
      <c r="F49" s="62">
        <f>E49</f>
        <v>12.5</v>
      </c>
    </row>
    <row r="50" spans="1:14" ht="15">
      <c r="A50" s="100"/>
      <c r="B50" s="39"/>
      <c r="C50" s="47"/>
      <c r="D50" s="39"/>
      <c r="E50" s="110"/>
      <c r="F50" s="111"/>
      <c r="G50" s="59"/>
      <c r="H50" s="59"/>
      <c r="I50" s="138" t="s">
        <v>150</v>
      </c>
      <c r="J50" s="138"/>
      <c r="K50" s="138"/>
      <c r="L50" s="138"/>
      <c r="M50" s="138"/>
      <c r="N50" s="28" t="s">
        <v>210</v>
      </c>
    </row>
    <row r="51" spans="1:14" ht="15">
      <c r="A51" s="101"/>
      <c r="B51" s="39"/>
      <c r="C51" s="47"/>
      <c r="D51" s="39"/>
      <c r="E51" s="110"/>
      <c r="F51" s="110"/>
      <c r="I51" s="31" t="s">
        <v>108</v>
      </c>
      <c r="J51" s="32" t="s">
        <v>121</v>
      </c>
      <c r="K51" s="32" t="s">
        <v>110</v>
      </c>
      <c r="L51" s="32" t="s">
        <v>111</v>
      </c>
      <c r="M51" s="33" t="s">
        <v>105</v>
      </c>
      <c r="N51" s="33" t="s">
        <v>122</v>
      </c>
    </row>
    <row r="52" spans="1:14" ht="15">
      <c r="A52" s="58"/>
      <c r="B52" s="58"/>
      <c r="C52" s="58"/>
      <c r="D52" s="58"/>
      <c r="E52" s="59"/>
      <c r="F52" s="131"/>
      <c r="I52" s="38">
        <v>41430</v>
      </c>
      <c r="J52" s="39"/>
      <c r="K52" s="47" t="s">
        <v>123</v>
      </c>
      <c r="M52" s="39">
        <v>1500</v>
      </c>
      <c r="N52" s="55">
        <f>M52</f>
        <v>1500</v>
      </c>
    </row>
    <row r="53" spans="3:14" ht="15" customHeight="1">
      <c r="C53" s="50"/>
      <c r="D53" s="50"/>
      <c r="E53" s="50"/>
      <c r="F53" s="50"/>
      <c r="G53" s="109"/>
      <c r="I53" s="100">
        <v>41455</v>
      </c>
      <c r="J53" s="39"/>
      <c r="K53" s="47" t="s">
        <v>123</v>
      </c>
      <c r="L53" s="39">
        <v>1500</v>
      </c>
      <c r="M53" s="40"/>
      <c r="N53" s="41">
        <f>N52-L53</f>
        <v>0</v>
      </c>
    </row>
    <row r="54" spans="1:14" ht="15">
      <c r="A54" s="138" t="s">
        <v>112</v>
      </c>
      <c r="B54" s="138"/>
      <c r="C54" s="138"/>
      <c r="D54" s="138"/>
      <c r="E54" s="138"/>
      <c r="F54" s="28" t="s">
        <v>128</v>
      </c>
      <c r="I54" s="49"/>
      <c r="J54" s="39"/>
      <c r="K54" s="39"/>
      <c r="L54" s="39"/>
      <c r="M54" s="40"/>
      <c r="N54" s="40"/>
    </row>
    <row r="55" spans="1:6" ht="15">
      <c r="A55" s="56" t="s">
        <v>108</v>
      </c>
      <c r="B55" s="32" t="s">
        <v>121</v>
      </c>
      <c r="C55" s="33" t="s">
        <v>110</v>
      </c>
      <c r="D55" s="33" t="s">
        <v>111</v>
      </c>
      <c r="E55" s="33" t="s">
        <v>105</v>
      </c>
      <c r="F55" s="33" t="s">
        <v>122</v>
      </c>
    </row>
    <row r="56" spans="1:6" ht="15">
      <c r="A56" s="108">
        <v>41427</v>
      </c>
      <c r="B56" s="47"/>
      <c r="C56" s="61" t="s">
        <v>123</v>
      </c>
      <c r="D56" s="61"/>
      <c r="E56" s="61">
        <v>12600</v>
      </c>
      <c r="F56" s="61">
        <f>E56</f>
        <v>12600</v>
      </c>
    </row>
    <row r="57" spans="1:14" ht="15">
      <c r="A57" s="97">
        <v>41427</v>
      </c>
      <c r="B57" s="39"/>
      <c r="C57" s="61" t="s">
        <v>123</v>
      </c>
      <c r="D57" s="40"/>
      <c r="E57" s="40">
        <v>10000</v>
      </c>
      <c r="F57" s="40">
        <f>F56+E57</f>
        <v>22600</v>
      </c>
      <c r="I57" s="141" t="s">
        <v>145</v>
      </c>
      <c r="J57" s="141"/>
      <c r="K57" s="141"/>
      <c r="L57" s="141"/>
      <c r="M57" s="141"/>
      <c r="N57" s="115" t="s">
        <v>207</v>
      </c>
    </row>
    <row r="58" spans="1:14" ht="15">
      <c r="A58" s="97">
        <v>41427</v>
      </c>
      <c r="B58" s="39"/>
      <c r="C58" s="61" t="s">
        <v>123</v>
      </c>
      <c r="D58" s="40"/>
      <c r="E58" s="40">
        <v>1200</v>
      </c>
      <c r="F58" s="40">
        <f>F57+E58</f>
        <v>23800</v>
      </c>
      <c r="I58" s="26" t="s">
        <v>108</v>
      </c>
      <c r="J58" s="29" t="s">
        <v>121</v>
      </c>
      <c r="K58" s="30" t="s">
        <v>110</v>
      </c>
      <c r="L58" s="30" t="s">
        <v>111</v>
      </c>
      <c r="M58" s="30" t="s">
        <v>105</v>
      </c>
      <c r="N58" s="30" t="s">
        <v>122</v>
      </c>
    </row>
    <row r="59" spans="1:14" ht="15">
      <c r="A59" s="97">
        <v>41427</v>
      </c>
      <c r="B59" s="39"/>
      <c r="C59" s="61" t="s">
        <v>123</v>
      </c>
      <c r="D59" s="40"/>
      <c r="E59" s="40">
        <v>1500</v>
      </c>
      <c r="F59" s="40">
        <f>F58+E59</f>
        <v>25300</v>
      </c>
      <c r="I59" s="34">
        <v>41426</v>
      </c>
      <c r="J59" s="35"/>
      <c r="K59" s="36" t="s">
        <v>123</v>
      </c>
      <c r="L59" s="37">
        <v>2000</v>
      </c>
      <c r="M59" s="37"/>
      <c r="N59" s="63">
        <f>L59</f>
        <v>2000</v>
      </c>
    </row>
    <row r="60" spans="1:14" ht="15">
      <c r="A60" s="97">
        <v>41430</v>
      </c>
      <c r="B60" s="39"/>
      <c r="C60" s="61" t="s">
        <v>123</v>
      </c>
      <c r="D60" s="40"/>
      <c r="E60" s="40">
        <v>700</v>
      </c>
      <c r="F60" s="55">
        <f>F59+E60</f>
        <v>26000</v>
      </c>
      <c r="I60" s="42"/>
      <c r="J60" s="43"/>
      <c r="K60" s="44"/>
      <c r="L60" s="45"/>
      <c r="M60" s="45"/>
      <c r="N60" s="51"/>
    </row>
    <row r="61" spans="1:14" ht="15">
      <c r="A61" s="97">
        <v>41430</v>
      </c>
      <c r="B61" s="39"/>
      <c r="C61" s="61" t="s">
        <v>123</v>
      </c>
      <c r="D61" s="40"/>
      <c r="E61" s="40">
        <v>1900</v>
      </c>
      <c r="F61" s="40">
        <f>F60+E61</f>
        <v>27900</v>
      </c>
      <c r="I61" s="48"/>
      <c r="J61" s="43"/>
      <c r="K61" s="45"/>
      <c r="L61" s="45"/>
      <c r="M61" s="45"/>
      <c r="N61" s="52"/>
    </row>
    <row r="62" spans="1:14" ht="15">
      <c r="A62" s="97">
        <v>41440</v>
      </c>
      <c r="B62" s="39"/>
      <c r="C62" s="61" t="s">
        <v>123</v>
      </c>
      <c r="D62" s="40"/>
      <c r="E62" s="40">
        <v>670</v>
      </c>
      <c r="F62" s="62">
        <f>F61+E62</f>
        <v>28570</v>
      </c>
      <c r="I62" s="48"/>
      <c r="J62" s="43"/>
      <c r="K62" s="45"/>
      <c r="L62" s="45"/>
      <c r="M62" s="45"/>
      <c r="N62" s="45"/>
    </row>
    <row r="63" spans="1:6" ht="15" customHeight="1">
      <c r="A63" s="58"/>
      <c r="B63" s="58"/>
      <c r="C63" s="133"/>
      <c r="D63" s="59"/>
      <c r="E63" s="59"/>
      <c r="F63" s="59"/>
    </row>
    <row r="64" spans="3:6" ht="12">
      <c r="C64" s="50"/>
      <c r="D64" s="50"/>
      <c r="E64" s="50"/>
      <c r="F64" s="50"/>
    </row>
    <row r="65" spans="1:6" ht="15">
      <c r="A65" s="138" t="s">
        <v>141</v>
      </c>
      <c r="B65" s="138"/>
      <c r="C65" s="138"/>
      <c r="D65" s="138"/>
      <c r="E65" s="138"/>
      <c r="F65" s="28" t="s">
        <v>211</v>
      </c>
    </row>
    <row r="66" spans="1:14" ht="15">
      <c r="A66" s="31" t="s">
        <v>108</v>
      </c>
      <c r="B66" s="32" t="s">
        <v>121</v>
      </c>
      <c r="C66" s="32" t="s">
        <v>110</v>
      </c>
      <c r="D66" s="32" t="s">
        <v>111</v>
      </c>
      <c r="E66" s="33" t="s">
        <v>105</v>
      </c>
      <c r="F66" s="33" t="s">
        <v>122</v>
      </c>
      <c r="N66" s="50"/>
    </row>
    <row r="67" spans="1:14" ht="15">
      <c r="A67" s="38">
        <v>41430</v>
      </c>
      <c r="B67" s="39"/>
      <c r="C67" s="47" t="s">
        <v>123</v>
      </c>
      <c r="D67" s="39">
        <v>1500</v>
      </c>
      <c r="E67" s="40" t="s">
        <v>14</v>
      </c>
      <c r="F67" s="41">
        <f>D67</f>
        <v>1500</v>
      </c>
      <c r="M67" s="50"/>
      <c r="N67" s="50"/>
    </row>
    <row r="68" spans="1:13" ht="15">
      <c r="A68" s="46"/>
      <c r="B68" s="39"/>
      <c r="C68" s="47"/>
      <c r="D68" s="39"/>
      <c r="E68" s="40"/>
      <c r="F68" s="41"/>
      <c r="M68" s="50"/>
    </row>
    <row r="69" spans="1:6" ht="15">
      <c r="A69" s="49"/>
      <c r="B69" s="39"/>
      <c r="C69" s="39"/>
      <c r="D69" s="39"/>
      <c r="E69" s="40"/>
      <c r="F69" s="40"/>
    </row>
    <row r="70" spans="1:6" ht="15" customHeight="1">
      <c r="A70" s="58"/>
      <c r="B70" s="58"/>
      <c r="C70" s="58"/>
      <c r="D70" s="58"/>
      <c r="E70" s="59"/>
      <c r="F70" s="59"/>
    </row>
    <row r="71" spans="1:6" ht="15">
      <c r="A71" s="58"/>
      <c r="B71" s="58"/>
      <c r="C71" s="58"/>
      <c r="D71" s="58"/>
      <c r="E71" s="59"/>
      <c r="F71" s="59"/>
    </row>
    <row r="72" spans="1:6" ht="15">
      <c r="A72" s="58"/>
      <c r="B72" s="58"/>
      <c r="C72" s="58"/>
      <c r="D72" s="58"/>
      <c r="E72" s="59"/>
      <c r="F72" s="59"/>
    </row>
    <row r="73" spans="1:6" ht="15">
      <c r="A73" s="58"/>
      <c r="B73" s="58"/>
      <c r="C73" s="58"/>
      <c r="D73" s="58"/>
      <c r="E73" s="59"/>
      <c r="F73" s="59"/>
    </row>
    <row r="74" spans="1:6" ht="15">
      <c r="A74" s="58"/>
      <c r="B74" s="58"/>
      <c r="C74" s="58"/>
      <c r="D74" s="58"/>
      <c r="E74" s="59"/>
      <c r="F74" s="59"/>
    </row>
    <row r="75" spans="1:6" ht="15">
      <c r="A75" s="58"/>
      <c r="B75" s="58"/>
      <c r="C75" s="58"/>
      <c r="D75" s="58"/>
      <c r="E75" s="59"/>
      <c r="F75" s="59"/>
    </row>
    <row r="76" spans="1:6" ht="15">
      <c r="A76" s="58"/>
      <c r="B76" s="58"/>
      <c r="C76" s="58"/>
      <c r="D76" s="58"/>
      <c r="E76" s="59"/>
      <c r="F76" s="59"/>
    </row>
    <row r="77" spans="1:6" ht="15">
      <c r="A77" s="58"/>
      <c r="B77" s="58"/>
      <c r="C77" s="58"/>
      <c r="D77" s="58"/>
      <c r="E77" s="59"/>
      <c r="F77" s="59"/>
    </row>
    <row r="79" spans="1:6" ht="15">
      <c r="A79" s="138" t="s">
        <v>148</v>
      </c>
      <c r="B79" s="138"/>
      <c r="C79" s="138"/>
      <c r="D79" s="138"/>
      <c r="E79" s="138"/>
      <c r="F79" s="28" t="s">
        <v>220</v>
      </c>
    </row>
    <row r="80" spans="1:6" ht="15">
      <c r="A80" s="56" t="s">
        <v>108</v>
      </c>
      <c r="B80" s="32" t="s">
        <v>121</v>
      </c>
      <c r="C80" s="32" t="s">
        <v>110</v>
      </c>
      <c r="D80" s="32" t="s">
        <v>111</v>
      </c>
      <c r="E80" s="33" t="s">
        <v>105</v>
      </c>
      <c r="F80" s="33" t="s">
        <v>122</v>
      </c>
    </row>
    <row r="81" spans="1:6" ht="15">
      <c r="A81" s="108">
        <v>41427</v>
      </c>
      <c r="B81" s="47"/>
      <c r="C81" s="61" t="s">
        <v>123</v>
      </c>
      <c r="D81" s="61"/>
      <c r="E81" s="61">
        <v>12600</v>
      </c>
      <c r="F81" s="61">
        <f>E81</f>
        <v>12600</v>
      </c>
    </row>
    <row r="82" spans="1:14" ht="15">
      <c r="A82" s="100"/>
      <c r="B82" s="39"/>
      <c r="C82" s="47"/>
      <c r="D82" s="39"/>
      <c r="E82" s="110"/>
      <c r="F82" s="111"/>
      <c r="N82" s="50"/>
    </row>
    <row r="83" spans="1:13" ht="15">
      <c r="A83" s="101"/>
      <c r="B83" s="39"/>
      <c r="C83" s="47"/>
      <c r="D83" s="39"/>
      <c r="E83" s="110"/>
      <c r="F83" s="110"/>
      <c r="M83" s="50"/>
    </row>
    <row r="84" spans="1:6" ht="15">
      <c r="A84" s="49"/>
      <c r="B84" s="39"/>
      <c r="C84" s="39"/>
      <c r="D84" s="39"/>
      <c r="E84" s="40"/>
      <c r="F84" s="41"/>
    </row>
    <row r="85" ht="15" customHeight="1"/>
    <row r="87" spans="3:6" ht="12">
      <c r="C87" s="50"/>
      <c r="D87" s="50"/>
      <c r="E87" s="50"/>
      <c r="F87" s="50"/>
    </row>
    <row r="88" spans="3:6" ht="12">
      <c r="C88" s="50"/>
      <c r="D88" s="50"/>
      <c r="E88" s="50"/>
      <c r="F88" s="50"/>
    </row>
    <row r="89" spans="3:6" ht="12">
      <c r="C89" s="50"/>
      <c r="D89" s="50"/>
      <c r="E89" s="50"/>
      <c r="F89" s="50"/>
    </row>
    <row r="120" spans="1:6" ht="12">
      <c r="A120" s="128"/>
      <c r="B120" s="128"/>
      <c r="C120" s="128"/>
      <c r="D120" s="128"/>
      <c r="E120" s="128"/>
      <c r="F120" s="128"/>
    </row>
    <row r="123" ht="15">
      <c r="H123" s="132" t="s">
        <v>114</v>
      </c>
    </row>
    <row r="124" ht="15">
      <c r="H124" s="56" t="s">
        <v>108</v>
      </c>
    </row>
    <row r="125" ht="15">
      <c r="H125" s="57"/>
    </row>
    <row r="126" ht="15">
      <c r="H126" s="46"/>
    </row>
    <row r="127" ht="15">
      <c r="H127" s="49"/>
    </row>
    <row r="128" ht="15">
      <c r="H128" s="49"/>
    </row>
    <row r="129" spans="1:8" ht="15">
      <c r="A129" s="138" t="s">
        <v>116</v>
      </c>
      <c r="B129" s="138"/>
      <c r="C129" s="138"/>
      <c r="D129" s="138"/>
      <c r="E129" s="138"/>
      <c r="F129" s="28" t="s">
        <v>127</v>
      </c>
      <c r="H129" s="49"/>
    </row>
    <row r="130" spans="1:8" ht="15">
      <c r="A130" s="56" t="s">
        <v>108</v>
      </c>
      <c r="B130" s="32" t="s">
        <v>121</v>
      </c>
      <c r="C130" s="33" t="s">
        <v>110</v>
      </c>
      <c r="D130" s="33" t="s">
        <v>111</v>
      </c>
      <c r="E130" s="33" t="s">
        <v>105</v>
      </c>
      <c r="F130" s="33" t="s">
        <v>122</v>
      </c>
      <c r="H130" s="49"/>
    </row>
    <row r="131" spans="1:8" ht="15">
      <c r="A131" s="60"/>
      <c r="B131" s="39"/>
      <c r="C131" s="40"/>
      <c r="D131" s="40"/>
      <c r="E131" s="40"/>
      <c r="F131" s="55"/>
      <c r="H131" s="58"/>
    </row>
    <row r="132" spans="1:6" ht="15">
      <c r="A132" s="96"/>
      <c r="B132" s="39"/>
      <c r="C132" s="61"/>
      <c r="D132" s="40"/>
      <c r="E132" s="40"/>
      <c r="F132" s="62"/>
    </row>
    <row r="141" spans="9:13" ht="15">
      <c r="I141" s="132"/>
      <c r="J141" s="132"/>
      <c r="K141" s="132"/>
      <c r="L141" s="132"/>
      <c r="M141" s="28" t="s">
        <v>126</v>
      </c>
    </row>
    <row r="142" spans="9:13" ht="15">
      <c r="I142" s="32" t="s">
        <v>121</v>
      </c>
      <c r="J142" s="32" t="s">
        <v>110</v>
      </c>
      <c r="K142" s="32" t="s">
        <v>111</v>
      </c>
      <c r="L142" s="33" t="s">
        <v>105</v>
      </c>
      <c r="M142" s="33" t="s">
        <v>122</v>
      </c>
    </row>
    <row r="143" spans="9:13" ht="15">
      <c r="I143" s="39"/>
      <c r="J143" s="39"/>
      <c r="K143" s="39"/>
      <c r="L143" s="40"/>
      <c r="M143" s="40"/>
    </row>
    <row r="144" spans="9:13" ht="15">
      <c r="I144" s="39"/>
      <c r="J144" s="47"/>
      <c r="K144" s="39"/>
      <c r="L144" s="40"/>
      <c r="M144" s="55"/>
    </row>
    <row r="145" spans="9:13" ht="15">
      <c r="I145" s="39"/>
      <c r="J145" s="39"/>
      <c r="K145" s="39"/>
      <c r="L145" s="40"/>
      <c r="M145" s="40"/>
    </row>
    <row r="146" spans="9:13" ht="15">
      <c r="I146" s="39"/>
      <c r="J146" s="39"/>
      <c r="K146" s="39"/>
      <c r="L146" s="40"/>
      <c r="M146" s="41"/>
    </row>
    <row r="147" spans="9:13" ht="15">
      <c r="I147" s="39"/>
      <c r="J147" s="39"/>
      <c r="K147" s="39"/>
      <c r="L147" s="40"/>
      <c r="M147" s="40"/>
    </row>
    <row r="148" spans="9:13" ht="15">
      <c r="I148" s="39"/>
      <c r="J148" s="39"/>
      <c r="K148" s="39"/>
      <c r="L148" s="40"/>
      <c r="M148" s="40"/>
    </row>
    <row r="149" spans="9:13" ht="15">
      <c r="I149" s="58"/>
      <c r="J149" s="58"/>
      <c r="K149" s="58"/>
      <c r="L149" s="59"/>
      <c r="M149" s="59"/>
    </row>
  </sheetData>
  <sheetProtection/>
  <mergeCells count="19">
    <mergeCell ref="A1:N1"/>
    <mergeCell ref="A2:E2"/>
    <mergeCell ref="I2:M2"/>
    <mergeCell ref="I11:M11"/>
    <mergeCell ref="A31:E31"/>
    <mergeCell ref="I57:M57"/>
    <mergeCell ref="A24:E24"/>
    <mergeCell ref="I36:M36"/>
    <mergeCell ref="I50:M50"/>
    <mergeCell ref="A15:E15"/>
    <mergeCell ref="A129:E129"/>
    <mergeCell ref="I43:M43"/>
    <mergeCell ref="I27:M27"/>
    <mergeCell ref="A38:E38"/>
    <mergeCell ref="I19:M19"/>
    <mergeCell ref="A47:E47"/>
    <mergeCell ref="A54:E54"/>
    <mergeCell ref="A65:E65"/>
    <mergeCell ref="A79:E79"/>
  </mergeCell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E29"/>
  <sheetViews>
    <sheetView zoomScale="150" zoomScaleNormal="150" workbookViewId="0" topLeftCell="A1">
      <selection activeCell="E7" sqref="E7"/>
    </sheetView>
  </sheetViews>
  <sheetFormatPr defaultColWidth="11.421875" defaultRowHeight="12.75"/>
  <cols>
    <col min="1" max="1" width="23.140625" style="0" bestFit="1" customWidth="1"/>
    <col min="2" max="2" width="12.7109375" style="0" bestFit="1" customWidth="1"/>
  </cols>
  <sheetData>
    <row r="1" spans="1:3" ht="12">
      <c r="A1" s="143" t="s">
        <v>146</v>
      </c>
      <c r="B1" s="143"/>
      <c r="C1" s="143"/>
    </row>
    <row r="2" spans="1:3" ht="12">
      <c r="A2" s="143" t="s">
        <v>147</v>
      </c>
      <c r="B2" s="143"/>
      <c r="C2" s="143"/>
    </row>
    <row r="3" spans="1:3" ht="12">
      <c r="A3" s="144">
        <v>41455</v>
      </c>
      <c r="B3" s="143"/>
      <c r="C3" s="143"/>
    </row>
    <row r="4" spans="1:5" ht="12">
      <c r="A4" s="76" t="s">
        <v>170</v>
      </c>
      <c r="B4" s="64" t="s">
        <v>111</v>
      </c>
      <c r="C4" s="64" t="s">
        <v>105</v>
      </c>
      <c r="E4" s="50"/>
    </row>
    <row r="5" spans="1:5" ht="12">
      <c r="A5" t="s">
        <v>115</v>
      </c>
      <c r="B5" s="155">
        <v>62400</v>
      </c>
      <c r="E5" s="50"/>
    </row>
    <row r="6" spans="1:5" ht="12">
      <c r="A6" t="s">
        <v>23</v>
      </c>
      <c r="B6">
        <v>2570</v>
      </c>
      <c r="E6" s="50"/>
    </row>
    <row r="7" spans="1:5" ht="12">
      <c r="A7" t="s">
        <v>191</v>
      </c>
      <c r="B7">
        <v>100</v>
      </c>
      <c r="E7" s="50"/>
    </row>
    <row r="8" spans="1:5" ht="12">
      <c r="A8" t="s">
        <v>130</v>
      </c>
      <c r="B8">
        <v>15300</v>
      </c>
      <c r="E8" s="50"/>
    </row>
    <row r="9" spans="1:5" ht="12">
      <c r="A9" t="s">
        <v>192</v>
      </c>
      <c r="B9">
        <v>10000</v>
      </c>
      <c r="E9" s="50"/>
    </row>
    <row r="10" spans="1:5" ht="12">
      <c r="A10" t="s">
        <v>112</v>
      </c>
      <c r="C10">
        <v>28570</v>
      </c>
      <c r="E10" s="50"/>
    </row>
    <row r="11" spans="1:5" ht="12">
      <c r="A11" t="s">
        <v>117</v>
      </c>
      <c r="C11">
        <v>60000</v>
      </c>
      <c r="E11" s="50"/>
    </row>
    <row r="12" spans="1:5" ht="12">
      <c r="A12" t="s">
        <v>149</v>
      </c>
      <c r="C12">
        <v>6000</v>
      </c>
      <c r="E12" s="50"/>
    </row>
    <row r="13" spans="1:5" ht="12">
      <c r="A13" t="s">
        <v>194</v>
      </c>
      <c r="B13">
        <v>700</v>
      </c>
      <c r="E13" s="50"/>
    </row>
    <row r="14" spans="1:5" ht="12">
      <c r="A14" t="s">
        <v>150</v>
      </c>
      <c r="B14">
        <v>1500</v>
      </c>
      <c r="E14" s="50"/>
    </row>
    <row r="15" spans="1:5" ht="12">
      <c r="A15" t="s">
        <v>151</v>
      </c>
      <c r="B15" s="53">
        <v>2000</v>
      </c>
      <c r="C15" s="53"/>
      <c r="E15" s="50"/>
    </row>
    <row r="16" spans="1:5" ht="12">
      <c r="A16" t="s">
        <v>200</v>
      </c>
      <c r="B16" s="112">
        <v>350</v>
      </c>
      <c r="C16" s="53"/>
      <c r="E16" s="50"/>
    </row>
    <row r="17" spans="1:5" ht="12">
      <c r="A17" t="s">
        <v>204</v>
      </c>
      <c r="B17" s="53"/>
      <c r="C17" s="53">
        <v>350</v>
      </c>
      <c r="E17" s="50"/>
    </row>
    <row r="18" spans="1:5" ht="12">
      <c r="A18" t="s">
        <v>205</v>
      </c>
      <c r="B18" s="280">
        <v>12.5</v>
      </c>
      <c r="C18" s="53"/>
      <c r="E18" s="50"/>
    </row>
    <row r="19" spans="1:5" ht="12">
      <c r="A19" t="s">
        <v>206</v>
      </c>
      <c r="B19" s="281"/>
      <c r="C19" s="189">
        <v>12.5</v>
      </c>
      <c r="E19" s="50"/>
    </row>
    <row r="20" spans="2:5" ht="12.75" thickBot="1">
      <c r="B20" s="279">
        <f>B5+B6+B7+B8+B9+B13+B14+B15+B16+B18</f>
        <v>94932.5</v>
      </c>
      <c r="C20" s="279">
        <f>C10+C11+C12+C17+C19</f>
        <v>94932.5</v>
      </c>
      <c r="E20" s="50"/>
    </row>
    <row r="21" ht="12.75" thickTop="1">
      <c r="E21" s="50"/>
    </row>
    <row r="22" ht="12">
      <c r="E22" s="50"/>
    </row>
    <row r="23" ht="12">
      <c r="E23" s="50"/>
    </row>
    <row r="24" ht="12">
      <c r="E24" s="50"/>
    </row>
    <row r="25" ht="12">
      <c r="E25" s="50"/>
    </row>
    <row r="26" ht="12">
      <c r="E26" s="50"/>
    </row>
    <row r="27" ht="12">
      <c r="E27" s="50"/>
    </row>
    <row r="28" ht="12">
      <c r="E28" s="50"/>
    </row>
    <row r="29" ht="12">
      <c r="E29" s="50"/>
    </row>
  </sheetData>
  <sheetProtection/>
  <mergeCells count="3">
    <mergeCell ref="A1:C1"/>
    <mergeCell ref="A2:C2"/>
    <mergeCell ref="A3:C3"/>
  </mergeCells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E38"/>
  <sheetViews>
    <sheetView zoomScale="125" zoomScaleNormal="125" workbookViewId="0" topLeftCell="A10">
      <selection activeCell="F43" sqref="F43"/>
    </sheetView>
  </sheetViews>
  <sheetFormatPr defaultColWidth="11.421875" defaultRowHeight="12.75"/>
  <cols>
    <col min="1" max="1" width="33.28125" style="0" bestFit="1" customWidth="1"/>
  </cols>
  <sheetData>
    <row r="1" spans="1:3" ht="12">
      <c r="A1" s="145" t="s">
        <v>144</v>
      </c>
      <c r="B1" s="145"/>
      <c r="C1" s="145"/>
    </row>
    <row r="2" spans="1:3" ht="12">
      <c r="A2" s="145" t="s">
        <v>171</v>
      </c>
      <c r="B2" s="145"/>
      <c r="C2" s="145"/>
    </row>
    <row r="3" spans="1:3" ht="12">
      <c r="A3" s="148" t="s">
        <v>189</v>
      </c>
      <c r="B3" s="148"/>
      <c r="C3" s="148"/>
    </row>
    <row r="4" spans="1:3" ht="12">
      <c r="A4" s="147" t="s">
        <v>172</v>
      </c>
      <c r="B4" s="147"/>
      <c r="C4" s="147"/>
    </row>
    <row r="5" spans="1:3" ht="12">
      <c r="A5" s="83" t="s">
        <v>115</v>
      </c>
      <c r="B5" s="83"/>
      <c r="C5" s="84">
        <v>60000</v>
      </c>
    </row>
    <row r="6" spans="1:3" ht="12">
      <c r="A6" s="83" t="s">
        <v>173</v>
      </c>
      <c r="B6" s="83"/>
      <c r="C6" s="83"/>
    </row>
    <row r="7" spans="1:3" ht="12">
      <c r="A7" s="83" t="s">
        <v>23</v>
      </c>
      <c r="B7" s="83"/>
      <c r="C7" s="83">
        <v>2570</v>
      </c>
    </row>
    <row r="8" spans="1:3" ht="12">
      <c r="A8" s="83" t="s">
        <v>130</v>
      </c>
      <c r="B8" s="83">
        <v>15300</v>
      </c>
      <c r="C8" s="83"/>
    </row>
    <row r="9" spans="1:3" ht="12">
      <c r="A9" s="83" t="s">
        <v>227</v>
      </c>
      <c r="B9" s="176">
        <v>350</v>
      </c>
      <c r="C9" s="83">
        <f>B8</f>
        <v>15300</v>
      </c>
    </row>
    <row r="10" spans="1:3" ht="12">
      <c r="A10" s="83" t="s">
        <v>138</v>
      </c>
      <c r="B10" s="88">
        <v>1500</v>
      </c>
      <c r="C10" s="83"/>
    </row>
    <row r="11" spans="1:3" ht="12">
      <c r="A11" s="83" t="s">
        <v>228</v>
      </c>
      <c r="B11" s="177">
        <v>12.5</v>
      </c>
      <c r="C11" s="174">
        <f>B10</f>
        <v>1500</v>
      </c>
    </row>
    <row r="12" spans="1:3" ht="12.75" thickBot="1">
      <c r="A12" s="85" t="s">
        <v>174</v>
      </c>
      <c r="B12" s="83"/>
      <c r="C12" s="173">
        <f>C5+C7+C9+C11</f>
        <v>79370</v>
      </c>
    </row>
    <row r="13" spans="1:3" ht="12.75" thickTop="1">
      <c r="A13" s="83"/>
      <c r="B13" s="88"/>
      <c r="C13" s="83"/>
    </row>
    <row r="14" spans="1:3" ht="12">
      <c r="A14" s="175" t="s">
        <v>175</v>
      </c>
      <c r="B14" s="175"/>
      <c r="C14" s="83"/>
    </row>
    <row r="15" spans="1:3" ht="12">
      <c r="A15" s="83" t="s">
        <v>178</v>
      </c>
      <c r="B15" s="83"/>
      <c r="C15" s="83"/>
    </row>
    <row r="16" spans="1:3" ht="12">
      <c r="A16" s="85" t="s">
        <v>112</v>
      </c>
      <c r="B16" s="176">
        <v>26000</v>
      </c>
      <c r="C16" s="83"/>
    </row>
    <row r="17" spans="1:3" ht="12">
      <c r="A17" s="85"/>
      <c r="B17" s="174"/>
      <c r="C17" s="83"/>
    </row>
    <row r="18" spans="1:3" ht="12">
      <c r="A18" s="85"/>
      <c r="B18" s="176"/>
      <c r="C18" s="174"/>
    </row>
    <row r="19" spans="1:3" ht="12">
      <c r="A19" s="86" t="s">
        <v>229</v>
      </c>
      <c r="B19" s="176"/>
      <c r="C19" s="178">
        <f>B16</f>
        <v>26000</v>
      </c>
    </row>
    <row r="20" spans="1:5" ht="12">
      <c r="A20" s="172" t="s">
        <v>176</v>
      </c>
      <c r="B20" s="83"/>
      <c r="C20" s="83"/>
      <c r="E20" s="273">
        <f>C22-C12</f>
        <v>6630</v>
      </c>
    </row>
    <row r="21" spans="1:3" ht="12">
      <c r="A21" s="85" t="s">
        <v>117</v>
      </c>
      <c r="B21" s="83"/>
      <c r="C21" s="87">
        <v>60000</v>
      </c>
    </row>
    <row r="22" spans="1:3" ht="12.75" thickBot="1">
      <c r="A22" s="83" t="s">
        <v>177</v>
      </c>
      <c r="B22" s="83"/>
      <c r="C22" s="275">
        <f>C19+C21</f>
        <v>86000</v>
      </c>
    </row>
    <row r="23" ht="12.75" thickTop="1"/>
    <row r="26" spans="1:3" ht="12">
      <c r="A26" s="145" t="s">
        <v>144</v>
      </c>
      <c r="B26" s="145"/>
      <c r="C26" s="145"/>
    </row>
    <row r="27" spans="1:3" ht="12">
      <c r="A27" s="145" t="s">
        <v>179</v>
      </c>
      <c r="B27" s="145"/>
      <c r="C27" s="145"/>
    </row>
    <row r="28" spans="1:3" ht="12">
      <c r="A28" s="146" t="s">
        <v>189</v>
      </c>
      <c r="B28" s="146"/>
      <c r="C28" s="146"/>
    </row>
    <row r="29" spans="1:3" ht="12">
      <c r="A29" s="83" t="s">
        <v>180</v>
      </c>
      <c r="B29" s="83"/>
      <c r="C29" s="83"/>
    </row>
    <row r="30" spans="1:3" ht="12">
      <c r="A30" s="85" t="s">
        <v>226</v>
      </c>
      <c r="B30" s="83"/>
      <c r="C30" s="277">
        <v>6000</v>
      </c>
    </row>
    <row r="31" spans="1:3" ht="12">
      <c r="A31" s="83" t="s">
        <v>182</v>
      </c>
      <c r="B31" s="83"/>
      <c r="C31" s="83"/>
    </row>
    <row r="32" spans="1:3" ht="12">
      <c r="A32" s="85" t="s">
        <v>183</v>
      </c>
      <c r="B32" s="277">
        <v>1500</v>
      </c>
      <c r="C32" s="83"/>
    </row>
    <row r="33" spans="1:3" ht="12">
      <c r="A33" s="85" t="s">
        <v>184</v>
      </c>
      <c r="B33" s="83">
        <v>2000</v>
      </c>
      <c r="C33" s="83"/>
    </row>
    <row r="34" spans="1:3" ht="12">
      <c r="A34" s="85" t="s">
        <v>200</v>
      </c>
      <c r="B34" s="83">
        <v>350</v>
      </c>
      <c r="C34" s="83"/>
    </row>
    <row r="35" spans="1:3" ht="12">
      <c r="A35" s="85" t="s">
        <v>213</v>
      </c>
      <c r="B35" s="178">
        <v>12.5</v>
      </c>
      <c r="C35" s="83"/>
    </row>
    <row r="36" spans="1:3" ht="12">
      <c r="A36" s="86" t="s">
        <v>186</v>
      </c>
      <c r="B36" s="83"/>
      <c r="C36" s="276">
        <f>B32+B33+B34+B35</f>
        <v>3862.5</v>
      </c>
    </row>
    <row r="37" spans="1:3" ht="12.75" thickBot="1">
      <c r="A37" s="83" t="s">
        <v>187</v>
      </c>
      <c r="B37" s="83"/>
      <c r="C37" s="278">
        <f>C30-C36</f>
        <v>2137.5</v>
      </c>
    </row>
    <row r="38" ht="12.75" thickTop="1">
      <c r="C38" s="171"/>
    </row>
  </sheetData>
  <sheetProtection/>
  <mergeCells count="7">
    <mergeCell ref="A1:C1"/>
    <mergeCell ref="A4:C4"/>
    <mergeCell ref="A27:C27"/>
    <mergeCell ref="A28:C28"/>
    <mergeCell ref="A26:C26"/>
    <mergeCell ref="A3:C3"/>
    <mergeCell ref="A2:C2"/>
  </mergeCells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Z89"/>
  <sheetViews>
    <sheetView workbookViewId="0" topLeftCell="A1">
      <selection activeCell="H15" sqref="H15"/>
    </sheetView>
  </sheetViews>
  <sheetFormatPr defaultColWidth="11.421875" defaultRowHeight="12.75"/>
  <cols>
    <col min="2" max="2" width="23.140625" style="0" bestFit="1" customWidth="1"/>
    <col min="3" max="3" width="15.00390625" style="0" bestFit="1" customWidth="1"/>
    <col min="5" max="5" width="11.421875" style="0" bestFit="1" customWidth="1"/>
    <col min="9" max="9" width="23.140625" style="0" bestFit="1" customWidth="1"/>
    <col min="12" max="12" width="11.421875" style="0" bestFit="1" customWidth="1"/>
    <col min="14" max="14" width="9.28125" style="0" customWidth="1"/>
    <col min="16" max="16" width="9.140625" style="0" customWidth="1"/>
    <col min="18" max="18" width="9.140625" style="0" customWidth="1"/>
    <col min="20" max="20" width="10.28125" style="0" customWidth="1"/>
  </cols>
  <sheetData>
    <row r="1" spans="1:5" ht="18">
      <c r="A1" s="251" t="s">
        <v>155</v>
      </c>
      <c r="B1" s="251"/>
      <c r="C1" s="251"/>
      <c r="D1" s="251"/>
      <c r="E1" s="251"/>
    </row>
    <row r="2" spans="1:5" ht="18">
      <c r="A2" s="251" t="s">
        <v>23</v>
      </c>
      <c r="B2" s="251"/>
      <c r="C2" s="251"/>
      <c r="D2" s="251"/>
      <c r="E2" s="251"/>
    </row>
    <row r="3" spans="1:5" ht="18">
      <c r="A3" s="251" t="s">
        <v>165</v>
      </c>
      <c r="B3" s="251"/>
      <c r="C3" s="251"/>
      <c r="D3" s="251"/>
      <c r="E3" s="251"/>
    </row>
    <row r="4" spans="1:5" ht="15">
      <c r="A4" s="250" t="s">
        <v>81</v>
      </c>
      <c r="B4" s="250"/>
      <c r="C4" s="250"/>
      <c r="D4" s="250"/>
      <c r="E4" s="250"/>
    </row>
    <row r="5" spans="1:5" ht="15">
      <c r="A5" s="238" t="s">
        <v>108</v>
      </c>
      <c r="B5" s="238" t="s">
        <v>232</v>
      </c>
      <c r="C5" s="238" t="s">
        <v>233</v>
      </c>
      <c r="D5" s="238" t="s">
        <v>234</v>
      </c>
      <c r="E5" s="238" t="s">
        <v>80</v>
      </c>
    </row>
    <row r="6" spans="1:5" ht="15">
      <c r="A6" s="233">
        <v>41430</v>
      </c>
      <c r="B6" s="245" t="s">
        <v>231</v>
      </c>
      <c r="C6" s="245">
        <v>200</v>
      </c>
      <c r="D6" s="243">
        <v>1.25</v>
      </c>
      <c r="E6" s="243">
        <f>C6*D6</f>
        <v>250</v>
      </c>
    </row>
    <row r="7" spans="1:5" ht="15">
      <c r="A7" s="233">
        <v>41440</v>
      </c>
      <c r="B7" s="234" t="s">
        <v>190</v>
      </c>
      <c r="C7" s="238">
        <v>200</v>
      </c>
      <c r="D7" s="236">
        <v>1.35</v>
      </c>
      <c r="E7" s="239">
        <f>C7*D7</f>
        <v>270</v>
      </c>
    </row>
    <row r="8" spans="1:5" ht="15">
      <c r="A8" s="233"/>
      <c r="B8" s="234" t="s">
        <v>235</v>
      </c>
      <c r="C8" s="235">
        <v>400</v>
      </c>
      <c r="D8" s="236"/>
      <c r="E8" s="240">
        <f>E7+E6</f>
        <v>520</v>
      </c>
    </row>
    <row r="9" spans="1:5" ht="15.75" thickBot="1">
      <c r="A9" s="233">
        <v>41455</v>
      </c>
      <c r="B9" s="234" t="s">
        <v>236</v>
      </c>
      <c r="C9" s="241">
        <v>50</v>
      </c>
      <c r="D9" s="236"/>
      <c r="E9" s="237"/>
    </row>
    <row r="10" spans="1:18" ht="15.75" thickTop="1">
      <c r="A10" s="233"/>
      <c r="B10" s="235" t="s">
        <v>237</v>
      </c>
      <c r="C10" s="235">
        <v>350</v>
      </c>
      <c r="D10" s="245"/>
      <c r="E10" s="245"/>
      <c r="R10" s="53"/>
    </row>
    <row r="11" spans="1:18" ht="15">
      <c r="A11" s="252" t="s">
        <v>238</v>
      </c>
      <c r="B11" s="252"/>
      <c r="C11" s="252"/>
      <c r="D11" s="252"/>
      <c r="E11" s="252"/>
      <c r="R11" s="53"/>
    </row>
    <row r="12" spans="1:18" ht="15">
      <c r="A12" s="233">
        <v>41440</v>
      </c>
      <c r="B12" s="235"/>
      <c r="C12" s="238">
        <v>50</v>
      </c>
      <c r="D12" s="245">
        <v>1.35</v>
      </c>
      <c r="E12" s="238">
        <f>C12*D12</f>
        <v>67.5</v>
      </c>
      <c r="R12" s="53"/>
    </row>
    <row r="13" spans="1:5" ht="15.75" thickBot="1">
      <c r="A13" s="233" t="s">
        <v>239</v>
      </c>
      <c r="B13" s="245"/>
      <c r="C13" s="246">
        <v>50</v>
      </c>
      <c r="D13" s="243"/>
      <c r="E13" s="247">
        <f>E12</f>
        <v>67.5</v>
      </c>
    </row>
    <row r="14" spans="1:5" ht="15.75" thickTop="1">
      <c r="A14" s="252" t="s">
        <v>114</v>
      </c>
      <c r="B14" s="252"/>
      <c r="C14" s="252"/>
      <c r="D14" s="252"/>
      <c r="E14" s="252"/>
    </row>
    <row r="15" spans="1:5" ht="15">
      <c r="A15" s="233" t="s">
        <v>240</v>
      </c>
      <c r="B15" s="245"/>
      <c r="C15" s="235"/>
      <c r="D15" s="243"/>
      <c r="E15" s="236">
        <f>E8</f>
        <v>520</v>
      </c>
    </row>
    <row r="16" spans="1:5" ht="15">
      <c r="A16" s="233" t="s">
        <v>241</v>
      </c>
      <c r="B16" s="245"/>
      <c r="C16" s="235"/>
      <c r="D16" s="243"/>
      <c r="E16" s="244">
        <f>E13</f>
        <v>67.5</v>
      </c>
    </row>
    <row r="17" spans="1:5" ht="15.75" thickBot="1">
      <c r="A17" s="233" t="s">
        <v>242</v>
      </c>
      <c r="B17" s="245"/>
      <c r="C17" s="245"/>
      <c r="D17" s="243"/>
      <c r="E17" s="247">
        <f>E15-E16</f>
        <v>452.5</v>
      </c>
    </row>
    <row r="18" spans="1:5" ht="15.75" thickTop="1">
      <c r="A18" s="191"/>
      <c r="B18" s="1"/>
      <c r="C18" s="1"/>
      <c r="D18" s="192"/>
      <c r="E18" s="192"/>
    </row>
    <row r="19" spans="1:5" ht="15">
      <c r="A19" s="252" t="s">
        <v>83</v>
      </c>
      <c r="B19" s="252"/>
      <c r="C19" s="252"/>
      <c r="D19" s="252"/>
      <c r="E19" s="252"/>
    </row>
    <row r="20" spans="1:5" ht="15">
      <c r="A20" s="233">
        <v>41430</v>
      </c>
      <c r="B20" s="234" t="s">
        <v>231</v>
      </c>
      <c r="C20" s="235">
        <v>200</v>
      </c>
      <c r="D20" s="236">
        <v>0.75</v>
      </c>
      <c r="E20" s="237">
        <f>C20*D20</f>
        <v>150</v>
      </c>
    </row>
    <row r="21" spans="1:5" ht="15">
      <c r="A21" s="233">
        <v>41440</v>
      </c>
      <c r="B21" s="234" t="s">
        <v>190</v>
      </c>
      <c r="C21" s="238">
        <v>200</v>
      </c>
      <c r="D21" s="236">
        <v>0.9</v>
      </c>
      <c r="E21" s="239">
        <f>C21*D21</f>
        <v>180</v>
      </c>
    </row>
    <row r="22" spans="1:5" ht="15">
      <c r="A22" s="233"/>
      <c r="B22" s="234" t="s">
        <v>235</v>
      </c>
      <c r="C22" s="235">
        <f>C20+C21</f>
        <v>400</v>
      </c>
      <c r="D22" s="236"/>
      <c r="E22" s="240">
        <f>E20+E21</f>
        <v>330</v>
      </c>
    </row>
    <row r="23" spans="1:26" ht="15.75" thickBot="1">
      <c r="A23" s="233">
        <v>41455</v>
      </c>
      <c r="B23" s="234" t="s">
        <v>236</v>
      </c>
      <c r="C23" s="241">
        <v>70</v>
      </c>
      <c r="D23" s="236"/>
      <c r="E23" s="237"/>
      <c r="R23" s="53"/>
      <c r="S23" s="53"/>
      <c r="T23" s="53"/>
      <c r="U23" s="53"/>
      <c r="V23" s="53"/>
      <c r="W23" s="53"/>
      <c r="X23" s="53"/>
      <c r="Y23" s="53"/>
      <c r="Z23" s="53"/>
    </row>
    <row r="24" spans="1:26" ht="15.75" thickTop="1">
      <c r="A24" s="233"/>
      <c r="B24" s="235" t="s">
        <v>237</v>
      </c>
      <c r="C24" s="235">
        <f>C22-C23</f>
        <v>330</v>
      </c>
      <c r="D24" s="236"/>
      <c r="E24" s="237"/>
      <c r="R24" s="53"/>
      <c r="S24" s="53"/>
      <c r="T24" s="53"/>
      <c r="U24" s="53"/>
      <c r="V24" s="53"/>
      <c r="W24" s="53"/>
      <c r="X24" s="53"/>
      <c r="Y24" s="53"/>
      <c r="Z24" s="53"/>
    </row>
    <row r="25" spans="1:26" ht="15">
      <c r="A25" s="252" t="s">
        <v>238</v>
      </c>
      <c r="B25" s="252"/>
      <c r="C25" s="252"/>
      <c r="D25" s="252"/>
      <c r="E25" s="252"/>
      <c r="R25" s="53"/>
      <c r="S25" s="53"/>
      <c r="T25" s="53"/>
      <c r="U25" s="53"/>
      <c r="V25" s="53"/>
      <c r="W25" s="53"/>
      <c r="X25" s="53"/>
      <c r="Y25" s="53"/>
      <c r="Z25" s="53"/>
    </row>
    <row r="26" spans="1:26" ht="15">
      <c r="A26" s="233">
        <v>41440</v>
      </c>
      <c r="B26" s="235"/>
      <c r="C26" s="238">
        <v>70</v>
      </c>
      <c r="D26" s="243">
        <v>0.9</v>
      </c>
      <c r="E26" s="244">
        <f>C26*D26</f>
        <v>63</v>
      </c>
      <c r="R26" s="53"/>
      <c r="S26" s="53"/>
      <c r="T26" s="53"/>
      <c r="U26" s="53"/>
      <c r="V26" s="53"/>
      <c r="W26" s="53"/>
      <c r="X26" s="53"/>
      <c r="Y26" s="53"/>
      <c r="Z26" s="53"/>
    </row>
    <row r="27" spans="1:26" ht="15.75" thickBot="1">
      <c r="A27" s="233" t="s">
        <v>239</v>
      </c>
      <c r="B27" s="245"/>
      <c r="C27" s="246">
        <f>C26</f>
        <v>70</v>
      </c>
      <c r="D27" s="243"/>
      <c r="E27" s="247">
        <f>E26</f>
        <v>63</v>
      </c>
      <c r="R27" s="53"/>
      <c r="S27" s="53"/>
      <c r="T27" s="53"/>
      <c r="U27" s="53"/>
      <c r="V27" s="53"/>
      <c r="W27" s="53"/>
      <c r="X27" s="53"/>
      <c r="Y27" s="53"/>
      <c r="Z27" s="53"/>
    </row>
    <row r="28" spans="1:26" ht="15.75" thickTop="1">
      <c r="A28" s="252" t="s">
        <v>114</v>
      </c>
      <c r="B28" s="252"/>
      <c r="C28" s="252"/>
      <c r="D28" s="252"/>
      <c r="E28" s="252"/>
      <c r="R28" s="53"/>
      <c r="S28" s="53"/>
      <c r="T28" s="53"/>
      <c r="U28" s="53"/>
      <c r="V28" s="53"/>
      <c r="W28" s="53"/>
      <c r="X28" s="53"/>
      <c r="Y28" s="53"/>
      <c r="Z28" s="53"/>
    </row>
    <row r="29" spans="1:26" ht="16.5">
      <c r="A29" s="233" t="s">
        <v>240</v>
      </c>
      <c r="B29" s="245"/>
      <c r="C29" s="235"/>
      <c r="D29" s="243"/>
      <c r="E29" s="236">
        <v>380</v>
      </c>
      <c r="R29" s="53"/>
      <c r="S29" s="53"/>
      <c r="T29" s="222"/>
      <c r="U29" s="222"/>
      <c r="V29" s="222"/>
      <c r="W29" s="222"/>
      <c r="X29" s="53"/>
      <c r="Y29" s="53"/>
      <c r="Z29" s="53"/>
    </row>
    <row r="30" spans="1:26" ht="16.5">
      <c r="A30" s="233" t="s">
        <v>241</v>
      </c>
      <c r="B30" s="245"/>
      <c r="C30" s="235"/>
      <c r="D30" s="243"/>
      <c r="E30" s="244">
        <f>E27</f>
        <v>63</v>
      </c>
      <c r="R30" s="53"/>
      <c r="S30" s="53"/>
      <c r="T30" s="222"/>
      <c r="U30" s="222"/>
      <c r="V30" s="222"/>
      <c r="W30" s="222"/>
      <c r="X30" s="53"/>
      <c r="Y30" s="53"/>
      <c r="Z30" s="53"/>
    </row>
    <row r="31" spans="1:26" ht="15.75" thickBot="1">
      <c r="A31" s="233" t="s">
        <v>242</v>
      </c>
      <c r="B31" s="245"/>
      <c r="C31" s="245"/>
      <c r="D31" s="243"/>
      <c r="E31" s="247">
        <f>E29-E30</f>
        <v>317</v>
      </c>
      <c r="R31" s="53"/>
      <c r="S31" s="53"/>
      <c r="T31" s="53"/>
      <c r="U31" s="53"/>
      <c r="V31" s="53"/>
      <c r="W31" s="53"/>
      <c r="X31" s="53"/>
      <c r="Y31" s="53"/>
      <c r="Z31" s="53"/>
    </row>
    <row r="32" spans="1:26" ht="15.75" thickTop="1">
      <c r="A32" s="191"/>
      <c r="B32" s="3"/>
      <c r="C32" s="3"/>
      <c r="D32" s="23"/>
      <c r="E32" s="24"/>
      <c r="R32" s="53"/>
      <c r="S32" s="53"/>
      <c r="T32" s="223"/>
      <c r="U32" s="224"/>
      <c r="V32" s="225"/>
      <c r="W32" s="225"/>
      <c r="X32" s="53"/>
      <c r="Y32" s="53"/>
      <c r="Z32" s="53"/>
    </row>
    <row r="33" spans="1:26" ht="15">
      <c r="A33" s="191"/>
      <c r="B33" s="3"/>
      <c r="C33" s="3"/>
      <c r="D33" s="23"/>
      <c r="E33" s="24"/>
      <c r="R33" s="53"/>
      <c r="S33" s="226"/>
      <c r="T33" s="22"/>
      <c r="U33" s="3"/>
      <c r="V33" s="23"/>
      <c r="W33" s="24"/>
      <c r="X33" s="53"/>
      <c r="Y33" s="53"/>
      <c r="Z33" s="53"/>
    </row>
    <row r="34" spans="1:26" ht="15">
      <c r="A34" s="252" t="s">
        <v>243</v>
      </c>
      <c r="B34" s="252"/>
      <c r="C34" s="252"/>
      <c r="D34" s="252"/>
      <c r="E34" s="252"/>
      <c r="R34" s="53"/>
      <c r="S34" s="53"/>
      <c r="T34" s="22"/>
      <c r="U34" s="3"/>
      <c r="V34" s="23"/>
      <c r="W34" s="24"/>
      <c r="X34" s="53"/>
      <c r="Y34" s="53"/>
      <c r="Z34" s="53"/>
    </row>
    <row r="35" spans="1:26" ht="15">
      <c r="A35" s="233">
        <v>41430</v>
      </c>
      <c r="B35" s="248" t="s">
        <v>231</v>
      </c>
      <c r="C35" s="238">
        <v>1</v>
      </c>
      <c r="D35" s="236">
        <v>500</v>
      </c>
      <c r="E35" s="239">
        <f>C35*D35</f>
        <v>500</v>
      </c>
      <c r="R35" s="53"/>
      <c r="S35" s="53"/>
      <c r="T35" s="190"/>
      <c r="U35" s="3"/>
      <c r="V35" s="23"/>
      <c r="W35" s="24"/>
      <c r="X35" s="53"/>
      <c r="Y35" s="53"/>
      <c r="Z35" s="53"/>
    </row>
    <row r="36" spans="1:26" ht="15">
      <c r="A36" s="233"/>
      <c r="B36" s="235" t="s">
        <v>244</v>
      </c>
      <c r="C36" s="235">
        <v>1</v>
      </c>
      <c r="D36" s="236"/>
      <c r="E36" s="240">
        <f>E35</f>
        <v>500</v>
      </c>
      <c r="R36" s="53"/>
      <c r="S36" s="53"/>
      <c r="T36" s="22"/>
      <c r="U36" s="3"/>
      <c r="V36" s="23"/>
      <c r="W36" s="24"/>
      <c r="X36" s="53"/>
      <c r="Y36" s="53"/>
      <c r="Z36" s="53"/>
    </row>
    <row r="37" spans="1:26" ht="15.75" thickBot="1">
      <c r="A37" s="233">
        <v>41455</v>
      </c>
      <c r="B37" s="234" t="s">
        <v>236</v>
      </c>
      <c r="C37" s="241">
        <v>0.5</v>
      </c>
      <c r="D37" s="236"/>
      <c r="E37" s="237"/>
      <c r="R37" s="53"/>
      <c r="S37" s="53"/>
      <c r="T37" s="22"/>
      <c r="U37" s="3"/>
      <c r="V37" s="23"/>
      <c r="W37" s="24"/>
      <c r="X37" s="53"/>
      <c r="Y37" s="53"/>
      <c r="Z37" s="53"/>
    </row>
    <row r="38" spans="1:26" ht="15.75" thickTop="1">
      <c r="A38" s="233"/>
      <c r="B38" s="235" t="s">
        <v>237</v>
      </c>
      <c r="C38" s="235">
        <v>0.5</v>
      </c>
      <c r="D38" s="236"/>
      <c r="E38" s="249">
        <v>250</v>
      </c>
      <c r="R38" s="53"/>
      <c r="S38" s="53"/>
      <c r="T38" s="53"/>
      <c r="U38" s="53"/>
      <c r="V38" s="53"/>
      <c r="W38" s="53"/>
      <c r="X38" s="53"/>
      <c r="Y38" s="53"/>
      <c r="Z38" s="53"/>
    </row>
    <row r="39" spans="1:26" ht="15">
      <c r="A39" s="252" t="s">
        <v>238</v>
      </c>
      <c r="B39" s="252"/>
      <c r="C39" s="252"/>
      <c r="D39" s="252"/>
      <c r="E39" s="252"/>
      <c r="R39" s="53"/>
      <c r="S39" s="53"/>
      <c r="T39" s="53"/>
      <c r="U39" s="53"/>
      <c r="V39" s="53"/>
      <c r="W39" s="53"/>
      <c r="X39" s="53"/>
      <c r="Y39" s="53"/>
      <c r="Z39" s="53"/>
    </row>
    <row r="40" spans="1:26" ht="15">
      <c r="A40" s="233">
        <v>41430</v>
      </c>
      <c r="B40" s="235"/>
      <c r="C40" s="238">
        <v>0.5</v>
      </c>
      <c r="D40" s="243">
        <v>500</v>
      </c>
      <c r="E40" s="239">
        <f>C40*D40</f>
        <v>250</v>
      </c>
      <c r="R40" s="53"/>
      <c r="S40" s="226"/>
      <c r="T40" s="223"/>
      <c r="U40" s="224"/>
      <c r="V40" s="225"/>
      <c r="W40" s="225"/>
      <c r="X40" s="53"/>
      <c r="Y40" s="226"/>
      <c r="Z40" s="53"/>
    </row>
    <row r="41" spans="1:26" ht="15.75" thickBot="1">
      <c r="A41" s="233" t="s">
        <v>239</v>
      </c>
      <c r="B41" s="245"/>
      <c r="C41" s="246">
        <v>0.5</v>
      </c>
      <c r="D41" s="243"/>
      <c r="E41" s="247">
        <f>E40</f>
        <v>250</v>
      </c>
      <c r="R41" s="53"/>
      <c r="S41" s="53"/>
      <c r="T41" s="22"/>
      <c r="U41" s="3"/>
      <c r="V41" s="23"/>
      <c r="W41" s="24"/>
      <c r="X41" s="53"/>
      <c r="Y41" s="53"/>
      <c r="Z41" s="53"/>
    </row>
    <row r="42" spans="1:26" ht="15.75" thickTop="1">
      <c r="A42" s="252" t="s">
        <v>114</v>
      </c>
      <c r="B42" s="252"/>
      <c r="C42" s="252"/>
      <c r="D42" s="252"/>
      <c r="E42" s="252"/>
      <c r="R42" s="53"/>
      <c r="S42" s="53"/>
      <c r="T42" s="22"/>
      <c r="U42" s="3"/>
      <c r="V42" s="23"/>
      <c r="W42" s="24"/>
      <c r="X42" s="53"/>
      <c r="Y42" s="53"/>
      <c r="Z42" s="53"/>
    </row>
    <row r="43" spans="1:26" ht="15">
      <c r="A43" s="233" t="s">
        <v>240</v>
      </c>
      <c r="B43" s="245"/>
      <c r="C43" s="235"/>
      <c r="D43" s="243"/>
      <c r="E43" s="236">
        <f>E36</f>
        <v>500</v>
      </c>
      <c r="R43" s="53"/>
      <c r="S43" s="53"/>
      <c r="T43" s="22"/>
      <c r="U43" s="3"/>
      <c r="V43" s="23"/>
      <c r="W43" s="24"/>
      <c r="X43" s="53"/>
      <c r="Y43" s="53"/>
      <c r="Z43" s="53"/>
    </row>
    <row r="44" spans="1:26" ht="15">
      <c r="A44" s="233" t="s">
        <v>241</v>
      </c>
      <c r="B44" s="245"/>
      <c r="C44" s="235"/>
      <c r="D44" s="243"/>
      <c r="E44" s="244">
        <f>E41</f>
        <v>250</v>
      </c>
      <c r="G44" s="195"/>
      <c r="N44" s="200"/>
      <c r="O44" s="196"/>
      <c r="P44" s="200"/>
      <c r="Q44" s="196"/>
      <c r="R44" s="53"/>
      <c r="S44" s="53"/>
      <c r="T44" s="22"/>
      <c r="U44" s="3"/>
      <c r="V44" s="3"/>
      <c r="W44" s="3"/>
      <c r="X44" s="53"/>
      <c r="Y44" s="53"/>
      <c r="Z44" s="53"/>
    </row>
    <row r="45" spans="1:26" ht="15.75" thickBot="1">
      <c r="A45" s="233" t="s">
        <v>242</v>
      </c>
      <c r="B45" s="245"/>
      <c r="C45" s="245"/>
      <c r="D45" s="243"/>
      <c r="E45" s="247">
        <f>E43-E44</f>
        <v>250</v>
      </c>
      <c r="M45" s="195"/>
      <c r="R45" s="53"/>
      <c r="S45" s="53"/>
      <c r="T45" s="53"/>
      <c r="U45" s="53"/>
      <c r="V45" s="53"/>
      <c r="W45" s="53"/>
      <c r="X45" s="53"/>
      <c r="Y45" s="53"/>
      <c r="Z45" s="53"/>
    </row>
    <row r="46" spans="1:26" ht="15.75" thickTop="1">
      <c r="A46" s="191"/>
      <c r="B46" s="3"/>
      <c r="C46" s="3"/>
      <c r="D46" s="23"/>
      <c r="E46" s="193"/>
      <c r="R46" s="53"/>
      <c r="S46" s="53"/>
      <c r="T46" s="53"/>
      <c r="U46" s="53"/>
      <c r="V46" s="53"/>
      <c r="W46" s="53"/>
      <c r="X46" s="53"/>
      <c r="Y46" s="53"/>
      <c r="Z46" s="53"/>
    </row>
    <row r="47" spans="1:26" ht="15">
      <c r="A47" s="191"/>
      <c r="B47" s="3"/>
      <c r="C47" s="3"/>
      <c r="D47" s="23"/>
      <c r="E47" s="193"/>
      <c r="R47" s="53"/>
      <c r="S47" s="53"/>
      <c r="T47" s="53"/>
      <c r="U47" s="53"/>
      <c r="V47" s="53"/>
      <c r="W47" s="53"/>
      <c r="X47" s="53"/>
      <c r="Y47" s="53"/>
      <c r="Z47" s="53"/>
    </row>
    <row r="48" spans="1:26" ht="15">
      <c r="A48" s="252" t="s">
        <v>85</v>
      </c>
      <c r="B48" s="252"/>
      <c r="C48" s="252"/>
      <c r="D48" s="252"/>
      <c r="E48" s="252"/>
      <c r="R48" s="53"/>
      <c r="S48" s="53"/>
      <c r="T48" s="53"/>
      <c r="U48" s="53"/>
      <c r="V48" s="53"/>
      <c r="W48" s="53"/>
      <c r="X48" s="53"/>
      <c r="Y48" s="53"/>
      <c r="Z48" s="53"/>
    </row>
    <row r="49" spans="1:26" ht="15">
      <c r="A49" s="233">
        <v>41430</v>
      </c>
      <c r="B49" s="234" t="s">
        <v>231</v>
      </c>
      <c r="C49" s="238">
        <v>200</v>
      </c>
      <c r="D49" s="236">
        <v>3</v>
      </c>
      <c r="E49" s="239">
        <f>C49*D49</f>
        <v>600</v>
      </c>
      <c r="R49" s="53"/>
      <c r="S49" s="226"/>
      <c r="T49" s="223"/>
      <c r="U49" s="225"/>
      <c r="V49" s="53"/>
      <c r="W49" s="53"/>
      <c r="X49" s="53"/>
      <c r="Y49" s="53"/>
      <c r="Z49" s="53"/>
    </row>
    <row r="50" spans="1:26" ht="15">
      <c r="A50" s="233"/>
      <c r="B50" s="235" t="s">
        <v>244</v>
      </c>
      <c r="C50" s="235">
        <v>200</v>
      </c>
      <c r="D50" s="236"/>
      <c r="E50" s="240">
        <f>E49</f>
        <v>600</v>
      </c>
      <c r="R50" s="53"/>
      <c r="S50" s="53"/>
      <c r="T50" s="3"/>
      <c r="U50" s="3"/>
      <c r="V50" s="53"/>
      <c r="W50" s="53"/>
      <c r="X50" s="53"/>
      <c r="Y50" s="53"/>
      <c r="Z50" s="53"/>
    </row>
    <row r="51" spans="1:26" ht="15.75" thickBot="1">
      <c r="A51" s="233">
        <v>41455</v>
      </c>
      <c r="B51" s="234" t="s">
        <v>236</v>
      </c>
      <c r="C51" s="241">
        <v>50</v>
      </c>
      <c r="D51" s="236"/>
      <c r="E51" s="237"/>
      <c r="R51" s="53"/>
      <c r="S51" s="53"/>
      <c r="T51" s="3"/>
      <c r="U51" s="3"/>
      <c r="V51" s="53"/>
      <c r="W51" s="53"/>
      <c r="X51" s="53"/>
      <c r="Y51" s="53"/>
      <c r="Z51" s="53"/>
    </row>
    <row r="52" spans="1:26" ht="15.75" thickTop="1">
      <c r="A52" s="233"/>
      <c r="B52" s="235" t="s">
        <v>237</v>
      </c>
      <c r="C52" s="235">
        <v>150</v>
      </c>
      <c r="D52" s="236"/>
      <c r="E52" s="237"/>
      <c r="R52" s="53"/>
      <c r="S52" s="53"/>
      <c r="T52" s="3"/>
      <c r="U52" s="3"/>
      <c r="V52" s="53"/>
      <c r="W52" s="53"/>
      <c r="X52" s="53"/>
      <c r="Y52" s="53"/>
      <c r="Z52" s="53"/>
    </row>
    <row r="53" spans="1:26" ht="15">
      <c r="A53" s="252" t="s">
        <v>238</v>
      </c>
      <c r="B53" s="252"/>
      <c r="C53" s="252"/>
      <c r="D53" s="252"/>
      <c r="E53" s="252"/>
      <c r="R53" s="53"/>
      <c r="S53" s="53"/>
      <c r="T53" s="3"/>
      <c r="U53" s="3"/>
      <c r="V53" s="53"/>
      <c r="W53" s="53"/>
      <c r="X53" s="53"/>
      <c r="Y53" s="53"/>
      <c r="Z53" s="53"/>
    </row>
    <row r="54" spans="1:26" ht="15">
      <c r="A54" s="233">
        <v>41430</v>
      </c>
      <c r="B54" s="235"/>
      <c r="C54" s="238">
        <v>50</v>
      </c>
      <c r="D54" s="243">
        <v>3</v>
      </c>
      <c r="E54" s="244">
        <f>C54*D54</f>
        <v>150</v>
      </c>
      <c r="R54" s="53"/>
      <c r="S54" s="53"/>
      <c r="T54" s="3"/>
      <c r="U54" s="3"/>
      <c r="V54" s="53"/>
      <c r="W54" s="53"/>
      <c r="X54" s="53"/>
      <c r="Y54" s="53"/>
      <c r="Z54" s="53"/>
    </row>
    <row r="55" spans="1:26" ht="15.75" thickBot="1">
      <c r="A55" s="233" t="s">
        <v>239</v>
      </c>
      <c r="B55" s="245"/>
      <c r="C55" s="246">
        <v>50</v>
      </c>
      <c r="D55" s="243"/>
      <c r="E55" s="247">
        <f>E54</f>
        <v>150</v>
      </c>
      <c r="R55" s="53"/>
      <c r="S55" s="53"/>
      <c r="T55" s="3"/>
      <c r="U55" s="3"/>
      <c r="V55" s="53"/>
      <c r="W55" s="53"/>
      <c r="X55" s="53"/>
      <c r="Y55" s="53"/>
      <c r="Z55" s="53"/>
    </row>
    <row r="56" spans="1:26" ht="15.75" thickTop="1">
      <c r="A56" s="252" t="s">
        <v>114</v>
      </c>
      <c r="B56" s="252"/>
      <c r="C56" s="252"/>
      <c r="D56" s="252"/>
      <c r="E56" s="252"/>
      <c r="R56" s="53"/>
      <c r="S56" s="53"/>
      <c r="T56" s="53"/>
      <c r="U56" s="53"/>
      <c r="V56" s="53"/>
      <c r="W56" s="53"/>
      <c r="X56" s="53"/>
      <c r="Y56" s="53"/>
      <c r="Z56" s="53"/>
    </row>
    <row r="57" spans="1:26" ht="15">
      <c r="A57" s="233" t="s">
        <v>240</v>
      </c>
      <c r="B57" s="245"/>
      <c r="C57" s="235"/>
      <c r="D57" s="243"/>
      <c r="E57" s="236">
        <f>E50</f>
        <v>600</v>
      </c>
      <c r="R57" s="53"/>
      <c r="S57" s="53"/>
      <c r="T57" s="53"/>
      <c r="U57" s="53"/>
      <c r="V57" s="53"/>
      <c r="W57" s="53"/>
      <c r="X57" s="53"/>
      <c r="Y57" s="53"/>
      <c r="Z57" s="53"/>
    </row>
    <row r="58" spans="1:26" ht="15">
      <c r="A58" s="233" t="s">
        <v>241</v>
      </c>
      <c r="B58" s="245"/>
      <c r="C58" s="235"/>
      <c r="D58" s="243"/>
      <c r="E58" s="244">
        <f>E55</f>
        <v>150</v>
      </c>
      <c r="R58" s="53"/>
      <c r="S58" s="226"/>
      <c r="T58" s="223"/>
      <c r="U58" s="224"/>
      <c r="V58" s="225"/>
      <c r="W58" s="225"/>
      <c r="X58" s="53"/>
      <c r="Y58" s="53"/>
      <c r="Z58" s="53"/>
    </row>
    <row r="59" spans="1:26" ht="15.75" thickBot="1">
      <c r="A59" s="233" t="s">
        <v>242</v>
      </c>
      <c r="B59" s="245"/>
      <c r="C59" s="245"/>
      <c r="D59" s="243"/>
      <c r="E59" s="247">
        <f>E57-E58</f>
        <v>450</v>
      </c>
      <c r="R59" s="53"/>
      <c r="S59" s="53"/>
      <c r="T59" s="22"/>
      <c r="U59" s="3"/>
      <c r="V59" s="23"/>
      <c r="W59" s="24"/>
      <c r="X59" s="53"/>
      <c r="Y59" s="53"/>
      <c r="Z59" s="53"/>
    </row>
    <row r="60" spans="1:26" ht="15.75" thickTop="1">
      <c r="A60" s="191"/>
      <c r="B60" s="3"/>
      <c r="C60" s="3"/>
      <c r="D60" s="23"/>
      <c r="E60" s="24"/>
      <c r="R60" s="53"/>
      <c r="S60" s="53"/>
      <c r="T60" s="22"/>
      <c r="U60" s="3"/>
      <c r="V60" s="23"/>
      <c r="W60" s="24"/>
      <c r="X60" s="53"/>
      <c r="Y60" s="53"/>
      <c r="Z60" s="53"/>
    </row>
    <row r="61" spans="1:26" ht="15">
      <c r="A61" s="191"/>
      <c r="B61" s="3"/>
      <c r="C61" s="3"/>
      <c r="D61" s="23"/>
      <c r="E61" s="24"/>
      <c r="R61" s="53"/>
      <c r="S61" s="53"/>
      <c r="T61" s="22"/>
      <c r="U61" s="3"/>
      <c r="V61" s="23"/>
      <c r="W61" s="24"/>
      <c r="X61" s="53"/>
      <c r="Y61" s="53"/>
      <c r="Z61" s="53"/>
    </row>
    <row r="62" spans="1:26" ht="15">
      <c r="A62" s="252" t="s">
        <v>86</v>
      </c>
      <c r="B62" s="252"/>
      <c r="C62" s="252"/>
      <c r="D62" s="252"/>
      <c r="E62" s="252"/>
      <c r="R62" s="53"/>
      <c r="S62" s="53"/>
      <c r="T62" s="22"/>
      <c r="U62" s="3"/>
      <c r="V62" s="23"/>
      <c r="W62" s="24"/>
      <c r="X62" s="53"/>
      <c r="Y62" s="53"/>
      <c r="Z62" s="53"/>
    </row>
    <row r="63" spans="1:26" ht="15">
      <c r="A63" s="233">
        <v>41430</v>
      </c>
      <c r="B63" s="234" t="s">
        <v>231</v>
      </c>
      <c r="C63" s="235">
        <v>200</v>
      </c>
      <c r="D63" s="236">
        <v>2</v>
      </c>
      <c r="E63" s="237">
        <f>C63*D63</f>
        <v>400</v>
      </c>
      <c r="R63" s="53"/>
      <c r="S63" s="53"/>
      <c r="T63" s="190"/>
      <c r="U63" s="3"/>
      <c r="V63" s="3"/>
      <c r="W63" s="3"/>
      <c r="X63" s="53"/>
      <c r="Y63" s="53"/>
      <c r="Z63" s="53"/>
    </row>
    <row r="64" spans="1:26" ht="15">
      <c r="A64" s="233">
        <v>41440</v>
      </c>
      <c r="B64" s="234" t="s">
        <v>190</v>
      </c>
      <c r="C64" s="238">
        <v>100</v>
      </c>
      <c r="D64" s="236">
        <v>2.2</v>
      </c>
      <c r="E64" s="239">
        <f>C64*D64</f>
        <v>220.00000000000003</v>
      </c>
      <c r="R64" s="53"/>
      <c r="S64" s="53"/>
      <c r="T64" s="53"/>
      <c r="U64" s="53"/>
      <c r="V64" s="53"/>
      <c r="W64" s="53"/>
      <c r="X64" s="53"/>
      <c r="Y64" s="53"/>
      <c r="Z64" s="53"/>
    </row>
    <row r="65" spans="1:26" ht="15">
      <c r="A65" s="233"/>
      <c r="B65" s="235" t="s">
        <v>235</v>
      </c>
      <c r="C65" s="235">
        <f>C63+C64</f>
        <v>300</v>
      </c>
      <c r="D65" s="236"/>
      <c r="E65" s="240">
        <f>E63+E64</f>
        <v>620</v>
      </c>
      <c r="R65" s="53"/>
      <c r="S65" s="53"/>
      <c r="T65" s="53"/>
      <c r="U65" s="53"/>
      <c r="V65" s="53"/>
      <c r="W65" s="53"/>
      <c r="X65" s="53"/>
      <c r="Y65" s="53"/>
      <c r="Z65" s="53"/>
    </row>
    <row r="66" spans="1:26" ht="15.75" thickBot="1">
      <c r="A66" s="233">
        <v>41455</v>
      </c>
      <c r="B66" s="234" t="s">
        <v>236</v>
      </c>
      <c r="C66" s="241">
        <v>90</v>
      </c>
      <c r="D66" s="236"/>
      <c r="E66" s="237"/>
      <c r="R66" s="53"/>
      <c r="S66" s="53"/>
      <c r="T66" s="227"/>
      <c r="U66" s="227"/>
      <c r="V66" s="204"/>
      <c r="W66" s="227"/>
      <c r="X66" s="204"/>
      <c r="Y66" s="227"/>
      <c r="Z66" s="53"/>
    </row>
    <row r="67" spans="1:26" ht="15.75" thickTop="1">
      <c r="A67" s="233"/>
      <c r="B67" s="235" t="s">
        <v>237</v>
      </c>
      <c r="C67" s="235">
        <f>C65-C66</f>
        <v>210</v>
      </c>
      <c r="D67" s="236"/>
      <c r="E67" s="237"/>
      <c r="R67" s="53"/>
      <c r="S67" s="53"/>
      <c r="T67" s="227"/>
      <c r="U67" s="227"/>
      <c r="V67" s="204"/>
      <c r="W67" s="227"/>
      <c r="X67" s="204"/>
      <c r="Y67" s="227"/>
      <c r="Z67" s="53"/>
    </row>
    <row r="68" spans="1:26" ht="15">
      <c r="A68" s="252" t="s">
        <v>238</v>
      </c>
      <c r="B68" s="252"/>
      <c r="C68" s="252"/>
      <c r="D68" s="252"/>
      <c r="E68" s="252"/>
      <c r="R68" s="53"/>
      <c r="S68" s="53"/>
      <c r="T68" s="227"/>
      <c r="U68" s="227"/>
      <c r="V68" s="204"/>
      <c r="W68" s="227"/>
      <c r="X68" s="204"/>
      <c r="Y68" s="227"/>
      <c r="Z68" s="53"/>
    </row>
    <row r="69" spans="1:26" ht="15">
      <c r="A69" s="242">
        <v>41440</v>
      </c>
      <c r="B69" s="242"/>
      <c r="C69" s="242"/>
      <c r="D69" s="242"/>
      <c r="E69" s="242"/>
      <c r="R69" s="53"/>
      <c r="S69" s="53"/>
      <c r="T69" s="227"/>
      <c r="U69" s="227"/>
      <c r="V69" s="228"/>
      <c r="W69" s="229"/>
      <c r="X69" s="228"/>
      <c r="Y69" s="229"/>
      <c r="Z69" s="53"/>
    </row>
    <row r="70" spans="1:26" ht="15">
      <c r="A70" s="233">
        <v>41440</v>
      </c>
      <c r="B70" s="235"/>
      <c r="C70" s="238">
        <v>90</v>
      </c>
      <c r="D70" s="243">
        <v>2.2</v>
      </c>
      <c r="E70" s="244">
        <f>C70*D70</f>
        <v>198.00000000000003</v>
      </c>
      <c r="R70" s="53"/>
      <c r="S70" s="53"/>
      <c r="T70" s="227"/>
      <c r="U70" s="227"/>
      <c r="V70" s="230"/>
      <c r="W70" s="229"/>
      <c r="X70" s="230"/>
      <c r="Y70" s="229"/>
      <c r="Z70" s="53"/>
    </row>
    <row r="71" spans="1:26" ht="15.75" thickBot="1">
      <c r="A71" s="233" t="s">
        <v>239</v>
      </c>
      <c r="B71" s="245"/>
      <c r="C71" s="246">
        <v>90</v>
      </c>
      <c r="D71" s="243"/>
      <c r="E71" s="247">
        <f>E70</f>
        <v>198.00000000000003</v>
      </c>
      <c r="R71" s="53"/>
      <c r="S71" s="53"/>
      <c r="T71" s="227"/>
      <c r="U71" s="227"/>
      <c r="V71" s="231"/>
      <c r="W71" s="229"/>
      <c r="X71" s="232"/>
      <c r="Y71" s="229"/>
      <c r="Z71" s="53"/>
    </row>
    <row r="72" spans="1:26" ht="15.75" thickTop="1">
      <c r="A72" s="252" t="s">
        <v>114</v>
      </c>
      <c r="B72" s="252"/>
      <c r="C72" s="252"/>
      <c r="D72" s="252"/>
      <c r="E72" s="252"/>
      <c r="R72" s="53"/>
      <c r="S72" s="53"/>
      <c r="T72" s="53"/>
      <c r="U72" s="53"/>
      <c r="V72" s="53"/>
      <c r="W72" s="53"/>
      <c r="X72" s="53"/>
      <c r="Y72" s="53"/>
      <c r="Z72" s="53"/>
    </row>
    <row r="73" spans="1:26" ht="15">
      <c r="A73" s="233" t="s">
        <v>240</v>
      </c>
      <c r="B73" s="245"/>
      <c r="C73" s="235"/>
      <c r="D73" s="243"/>
      <c r="E73" s="236">
        <f>E65</f>
        <v>620</v>
      </c>
      <c r="R73" s="53"/>
      <c r="S73" s="53"/>
      <c r="T73" s="53"/>
      <c r="U73" s="53"/>
      <c r="V73" s="53"/>
      <c r="W73" s="53"/>
      <c r="X73" s="53"/>
      <c r="Y73" s="53"/>
      <c r="Z73" s="53"/>
    </row>
    <row r="74" spans="1:26" ht="15">
      <c r="A74" s="233" t="s">
        <v>241</v>
      </c>
      <c r="B74" s="245"/>
      <c r="C74" s="235"/>
      <c r="D74" s="243"/>
      <c r="E74" s="244">
        <f>E71</f>
        <v>198.00000000000003</v>
      </c>
      <c r="R74" s="53"/>
      <c r="S74" s="53"/>
      <c r="T74" s="53"/>
      <c r="U74" s="53"/>
      <c r="V74" s="53"/>
      <c r="W74" s="53"/>
      <c r="X74" s="53"/>
      <c r="Y74" s="53"/>
      <c r="Z74" s="53"/>
    </row>
    <row r="75" spans="1:5" ht="15.75" thickBot="1">
      <c r="A75" s="233" t="s">
        <v>242</v>
      </c>
      <c r="B75" s="245"/>
      <c r="C75" s="245"/>
      <c r="D75" s="243"/>
      <c r="E75" s="247">
        <f>E73-E74</f>
        <v>422</v>
      </c>
    </row>
    <row r="76" ht="12.75" thickTop="1">
      <c r="A76" t="s">
        <v>14</v>
      </c>
    </row>
    <row r="77" spans="1:5" ht="18">
      <c r="A77" s="267" t="s">
        <v>245</v>
      </c>
      <c r="B77" s="267"/>
      <c r="C77" s="267"/>
      <c r="D77" s="267"/>
      <c r="E77" s="267"/>
    </row>
    <row r="78" spans="1:7" ht="15">
      <c r="A78" s="253" t="s">
        <v>246</v>
      </c>
      <c r="B78" s="254"/>
      <c r="C78" s="254"/>
      <c r="D78" s="255"/>
      <c r="E78" s="256">
        <f>+E73+E57+E43+E29+E15</f>
        <v>2620</v>
      </c>
      <c r="G78" s="166"/>
    </row>
    <row r="79" spans="1:10" ht="18">
      <c r="A79" s="253" t="s">
        <v>241</v>
      </c>
      <c r="B79" s="255"/>
      <c r="C79" s="255"/>
      <c r="D79" s="255"/>
      <c r="E79" s="257">
        <f>E74+E58+E44+E30+E16</f>
        <v>728.5</v>
      </c>
      <c r="G79" s="166"/>
      <c r="I79" s="3"/>
      <c r="J79" s="3"/>
    </row>
    <row r="80" spans="1:10" ht="15.75" thickBot="1">
      <c r="A80" s="253" t="s">
        <v>114</v>
      </c>
      <c r="B80" s="255"/>
      <c r="C80" s="255"/>
      <c r="D80" s="255"/>
      <c r="E80" s="259">
        <f>E78-E79</f>
        <v>1891.5</v>
      </c>
      <c r="I80" s="3"/>
      <c r="J80" s="3"/>
    </row>
    <row r="81" spans="1:10" ht="15.75" thickTop="1">
      <c r="A81" s="253"/>
      <c r="B81" s="254"/>
      <c r="C81" s="254"/>
      <c r="D81" s="255"/>
      <c r="E81" s="256"/>
      <c r="I81" s="3"/>
      <c r="J81" s="3"/>
    </row>
    <row r="82" spans="1:5" ht="15">
      <c r="A82" s="253" t="s">
        <v>248</v>
      </c>
      <c r="B82" s="254"/>
      <c r="C82" s="254"/>
      <c r="D82" s="255"/>
      <c r="E82" s="256">
        <f>E63+E49+E35+E20+E6</f>
        <v>1900</v>
      </c>
    </row>
    <row r="83" spans="1:8" ht="15">
      <c r="A83" s="253" t="s">
        <v>190</v>
      </c>
      <c r="B83" s="254"/>
      <c r="C83" s="254"/>
      <c r="D83" s="255"/>
      <c r="E83" s="256">
        <v>670</v>
      </c>
      <c r="H83" s="194"/>
    </row>
    <row r="84" spans="1:8" ht="15">
      <c r="A84" s="253"/>
      <c r="B84" s="254"/>
      <c r="C84" s="254"/>
      <c r="D84" s="255"/>
      <c r="E84" s="256"/>
      <c r="H84" s="194"/>
    </row>
    <row r="85" ht="12.75">
      <c r="H85" s="204"/>
    </row>
    <row r="86" ht="12.75">
      <c r="H86" s="197"/>
    </row>
    <row r="87" ht="12.75">
      <c r="H87" s="198"/>
    </row>
    <row r="88" ht="12.75">
      <c r="H88" s="199"/>
    </row>
    <row r="89" ht="12.75">
      <c r="H89" s="201"/>
    </row>
  </sheetData>
  <sheetProtection/>
  <mergeCells count="21">
    <mergeCell ref="A3:E3"/>
    <mergeCell ref="A77:E77"/>
    <mergeCell ref="A72:E72"/>
    <mergeCell ref="A39:E39"/>
    <mergeCell ref="A42:E42"/>
    <mergeCell ref="A62:E62"/>
    <mergeCell ref="A53:E53"/>
    <mergeCell ref="A56:E56"/>
    <mergeCell ref="A68:E68"/>
    <mergeCell ref="A4:E4"/>
    <mergeCell ref="A11:E11"/>
    <mergeCell ref="A14:E14"/>
    <mergeCell ref="A48:E48"/>
    <mergeCell ref="A34:E34"/>
    <mergeCell ref="A19:E19"/>
    <mergeCell ref="A25:E25"/>
    <mergeCell ref="T30:W30"/>
    <mergeCell ref="T29:W29"/>
    <mergeCell ref="A2:E2"/>
    <mergeCell ref="A1:E1"/>
    <mergeCell ref="A28:E28"/>
  </mergeCells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N83"/>
  <sheetViews>
    <sheetView zoomScale="125" zoomScaleNormal="125" workbookViewId="0" topLeftCell="H1">
      <selection activeCell="N5" sqref="N5"/>
    </sheetView>
  </sheetViews>
  <sheetFormatPr defaultColWidth="11.421875" defaultRowHeight="12.75"/>
  <sheetData>
    <row r="1" spans="1:14" ht="19.5">
      <c r="A1" s="139" t="s">
        <v>118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15">
      <c r="A2" s="140" t="s">
        <v>115</v>
      </c>
      <c r="B2" s="140"/>
      <c r="C2" s="140"/>
      <c r="D2" s="140"/>
      <c r="E2" s="140"/>
      <c r="F2" s="27" t="s">
        <v>119</v>
      </c>
      <c r="I2" s="138" t="s">
        <v>117</v>
      </c>
      <c r="J2" s="138"/>
      <c r="K2" s="138"/>
      <c r="L2" s="138"/>
      <c r="M2" s="138"/>
      <c r="N2" s="28" t="s">
        <v>120</v>
      </c>
    </row>
    <row r="3" spans="1:14" ht="15">
      <c r="A3" s="26" t="s">
        <v>108</v>
      </c>
      <c r="B3" s="29" t="s">
        <v>121</v>
      </c>
      <c r="C3" s="36" t="s">
        <v>110</v>
      </c>
      <c r="D3" s="30" t="s">
        <v>111</v>
      </c>
      <c r="E3" s="30" t="s">
        <v>105</v>
      </c>
      <c r="F3" s="30" t="s">
        <v>122</v>
      </c>
      <c r="I3" s="31" t="s">
        <v>108</v>
      </c>
      <c r="J3" s="32" t="s">
        <v>121</v>
      </c>
      <c r="K3" s="32" t="s">
        <v>110</v>
      </c>
      <c r="L3" s="32" t="s">
        <v>111</v>
      </c>
      <c r="M3" s="33" t="s">
        <v>105</v>
      </c>
      <c r="N3" s="33" t="s">
        <v>122</v>
      </c>
    </row>
    <row r="4" spans="1:14" ht="15">
      <c r="A4" s="34" t="s">
        <v>231</v>
      </c>
      <c r="B4" s="106"/>
      <c r="C4" s="44" t="s">
        <v>123</v>
      </c>
      <c r="D4" s="107"/>
      <c r="E4" s="37"/>
      <c r="F4" s="63">
        <v>62400</v>
      </c>
      <c r="I4" s="38">
        <v>41426</v>
      </c>
      <c r="J4" s="39"/>
      <c r="K4" s="47" t="s">
        <v>224</v>
      </c>
      <c r="L4" s="39"/>
      <c r="M4" s="40"/>
      <c r="N4" s="62">
        <v>60000</v>
      </c>
    </row>
    <row r="5" spans="1:14" ht="15">
      <c r="A5" s="75">
        <v>41456</v>
      </c>
      <c r="B5" s="102"/>
      <c r="C5" s="44" t="s">
        <v>224</v>
      </c>
      <c r="D5" s="48"/>
      <c r="E5" s="157">
        <v>2000</v>
      </c>
      <c r="F5" s="103">
        <f>F4-E5</f>
        <v>60400</v>
      </c>
      <c r="I5" s="46"/>
      <c r="J5" s="39"/>
      <c r="K5" s="47"/>
      <c r="L5" s="39"/>
      <c r="M5" s="40"/>
      <c r="N5" s="41"/>
    </row>
    <row r="6" spans="1:14" ht="15">
      <c r="A6" s="98">
        <v>41457</v>
      </c>
      <c r="B6" s="102"/>
      <c r="C6" s="44" t="s">
        <v>224</v>
      </c>
      <c r="E6" s="158">
        <v>4200</v>
      </c>
      <c r="F6" s="45">
        <f>F5-E6</f>
        <v>56200</v>
      </c>
      <c r="I6" s="49"/>
      <c r="J6" s="39"/>
      <c r="K6" s="39"/>
      <c r="L6" s="39"/>
      <c r="M6" s="40"/>
      <c r="N6" s="40"/>
    </row>
    <row r="7" spans="1:14" ht="15">
      <c r="A7" s="98">
        <v>41460</v>
      </c>
      <c r="B7" s="102"/>
      <c r="C7" s="44" t="s">
        <v>224</v>
      </c>
      <c r="D7" s="105"/>
      <c r="E7" s="45">
        <v>960</v>
      </c>
      <c r="F7" s="45">
        <f>F6-E7</f>
        <v>55240</v>
      </c>
      <c r="I7" s="49"/>
      <c r="J7" s="39"/>
      <c r="K7" s="39"/>
      <c r="L7" s="39"/>
      <c r="M7" s="40"/>
      <c r="N7" s="40"/>
    </row>
    <row r="8" spans="1:14" ht="15">
      <c r="A8" s="98">
        <v>41470</v>
      </c>
      <c r="B8" s="102"/>
      <c r="C8" s="44" t="s">
        <v>224</v>
      </c>
      <c r="D8" s="105"/>
      <c r="E8" s="45">
        <v>10000</v>
      </c>
      <c r="F8" s="159">
        <f>F7-E8</f>
        <v>45240</v>
      </c>
      <c r="I8" s="49"/>
      <c r="J8" s="39"/>
      <c r="K8" s="39"/>
      <c r="L8" s="39"/>
      <c r="M8" s="40"/>
      <c r="N8" s="40"/>
    </row>
    <row r="9" spans="1:14" ht="15" customHeight="1">
      <c r="A9" s="98">
        <v>41470</v>
      </c>
      <c r="B9" s="102"/>
      <c r="C9" s="44" t="s">
        <v>224</v>
      </c>
      <c r="D9" s="105"/>
      <c r="E9" s="45">
        <v>1200</v>
      </c>
      <c r="F9" s="159">
        <f>F8-E9</f>
        <v>44040</v>
      </c>
      <c r="M9" s="50"/>
      <c r="N9" s="50"/>
    </row>
    <row r="10" spans="1:14" ht="15" customHeight="1">
      <c r="A10" s="98">
        <v>41470</v>
      </c>
      <c r="B10" s="102"/>
      <c r="C10" s="44" t="s">
        <v>224</v>
      </c>
      <c r="D10" s="105"/>
      <c r="E10" s="45">
        <v>1500</v>
      </c>
      <c r="F10" s="159">
        <f>F9-E10</f>
        <v>42540</v>
      </c>
      <c r="G10" s="109"/>
      <c r="M10" s="50"/>
      <c r="N10" s="50"/>
    </row>
    <row r="11" spans="1:14" ht="15">
      <c r="A11" s="99">
        <v>41485</v>
      </c>
      <c r="B11" s="43"/>
      <c r="C11" s="44" t="s">
        <v>224</v>
      </c>
      <c r="D11" s="45"/>
      <c r="E11" s="45">
        <v>1500</v>
      </c>
      <c r="F11" s="159">
        <f>F10-E11</f>
        <v>41040</v>
      </c>
      <c r="G11" s="109"/>
      <c r="I11" s="138" t="s">
        <v>113</v>
      </c>
      <c r="J11" s="138"/>
      <c r="K11" s="138"/>
      <c r="L11" s="138"/>
      <c r="M11" s="138"/>
      <c r="N11" s="28" t="s">
        <v>124</v>
      </c>
    </row>
    <row r="12" spans="1:14" ht="15">
      <c r="A12" s="98">
        <v>41485</v>
      </c>
      <c r="B12" s="43"/>
      <c r="C12" s="44" t="s">
        <v>224</v>
      </c>
      <c r="D12" s="45">
        <v>7000</v>
      </c>
      <c r="E12" s="45"/>
      <c r="F12" s="104">
        <f>F11+D12</f>
        <v>48040</v>
      </c>
      <c r="G12" s="109"/>
      <c r="I12" s="31" t="s">
        <v>108</v>
      </c>
      <c r="J12" s="32" t="s">
        <v>121</v>
      </c>
      <c r="K12" s="32" t="s">
        <v>110</v>
      </c>
      <c r="L12" s="32" t="s">
        <v>111</v>
      </c>
      <c r="M12" s="33" t="s">
        <v>105</v>
      </c>
      <c r="N12" s="33" t="s">
        <v>122</v>
      </c>
    </row>
    <row r="13" spans="1:14" ht="15">
      <c r="A13" s="48"/>
      <c r="B13" s="43"/>
      <c r="C13" s="44"/>
      <c r="D13" s="45"/>
      <c r="E13" s="45"/>
      <c r="F13" s="51"/>
      <c r="G13" s="109"/>
      <c r="I13" s="38">
        <v>41485</v>
      </c>
      <c r="J13" s="39"/>
      <c r="K13" s="47" t="s">
        <v>224</v>
      </c>
      <c r="L13" s="39"/>
      <c r="M13" s="40">
        <v>7000</v>
      </c>
      <c r="N13" s="62">
        <f>M13</f>
        <v>7000</v>
      </c>
    </row>
    <row r="14" spans="4:14" ht="15">
      <c r="D14" s="109"/>
      <c r="E14" s="109"/>
      <c r="F14" s="109"/>
      <c r="I14" s="46"/>
      <c r="J14" s="39"/>
      <c r="K14" s="47"/>
      <c r="L14" s="39"/>
      <c r="M14" s="40"/>
      <c r="N14" s="55"/>
    </row>
    <row r="15" spans="9:14" ht="15">
      <c r="I15" s="49"/>
      <c r="J15" s="39"/>
      <c r="K15" s="47"/>
      <c r="L15" s="39"/>
      <c r="M15" s="40"/>
      <c r="N15" s="41"/>
    </row>
    <row r="16" spans="1:14" ht="15">
      <c r="A16" s="141" t="s">
        <v>125</v>
      </c>
      <c r="B16" s="141"/>
      <c r="C16" s="141"/>
      <c r="D16" s="141"/>
      <c r="E16" s="141"/>
      <c r="F16" s="115" t="s">
        <v>212</v>
      </c>
      <c r="I16" s="49"/>
      <c r="J16" s="39"/>
      <c r="K16" s="39"/>
      <c r="L16" s="39"/>
      <c r="M16" s="40"/>
      <c r="N16" s="40"/>
    </row>
    <row r="17" spans="1:14" ht="15">
      <c r="A17" s="26" t="s">
        <v>108</v>
      </c>
      <c r="B17" s="29" t="s">
        <v>121</v>
      </c>
      <c r="C17" s="30" t="s">
        <v>110</v>
      </c>
      <c r="D17" s="30" t="s">
        <v>111</v>
      </c>
      <c r="E17" s="30" t="s">
        <v>105</v>
      </c>
      <c r="F17" s="30" t="s">
        <v>122</v>
      </c>
      <c r="I17" s="58"/>
      <c r="J17" s="58"/>
      <c r="K17" s="58"/>
      <c r="L17" s="58"/>
      <c r="M17" s="59"/>
      <c r="N17" s="59"/>
    </row>
    <row r="18" spans="1:14" ht="15">
      <c r="A18" s="60">
        <v>41460</v>
      </c>
      <c r="B18" s="39"/>
      <c r="C18" s="40" t="s">
        <v>224</v>
      </c>
      <c r="D18" s="40">
        <v>910</v>
      </c>
      <c r="E18" s="40"/>
      <c r="F18" s="62">
        <f>D18</f>
        <v>910</v>
      </c>
      <c r="M18" s="50"/>
      <c r="N18" s="50"/>
    </row>
    <row r="19" spans="1:14" ht="15">
      <c r="A19" s="48"/>
      <c r="B19" s="43"/>
      <c r="C19" s="44"/>
      <c r="D19" s="45"/>
      <c r="E19" s="45"/>
      <c r="F19" s="45"/>
      <c r="I19" s="138" t="s">
        <v>213</v>
      </c>
      <c r="J19" s="138"/>
      <c r="K19" s="138"/>
      <c r="L19" s="138"/>
      <c r="M19" s="138"/>
      <c r="N19" s="28" t="s">
        <v>216</v>
      </c>
    </row>
    <row r="20" spans="1:14" ht="15">
      <c r="A20" s="48"/>
      <c r="B20" s="43"/>
      <c r="C20" s="44"/>
      <c r="D20" s="45"/>
      <c r="E20" s="45"/>
      <c r="F20" s="45"/>
      <c r="I20" s="56" t="s">
        <v>108</v>
      </c>
      <c r="J20" s="32" t="s">
        <v>121</v>
      </c>
      <c r="K20" s="32" t="s">
        <v>110</v>
      </c>
      <c r="L20" s="32" t="s">
        <v>111</v>
      </c>
      <c r="M20" s="33" t="s">
        <v>105</v>
      </c>
      <c r="N20" s="33" t="s">
        <v>122</v>
      </c>
    </row>
    <row r="21" spans="1:14" ht="15">
      <c r="A21" s="48"/>
      <c r="B21" s="43"/>
      <c r="C21" s="44"/>
      <c r="D21" s="45"/>
      <c r="E21" s="45"/>
      <c r="F21" s="45"/>
      <c r="I21" s="57" t="s">
        <v>231</v>
      </c>
      <c r="J21" s="39"/>
      <c r="K21" s="47" t="s">
        <v>123</v>
      </c>
      <c r="L21" s="114"/>
      <c r="M21" s="40"/>
      <c r="N21" s="111">
        <v>12.5</v>
      </c>
    </row>
    <row r="22" spans="1:14" ht="15">
      <c r="A22" s="53"/>
      <c r="B22" s="53"/>
      <c r="C22" s="54"/>
      <c r="D22" s="54"/>
      <c r="E22" s="54"/>
      <c r="F22" s="54"/>
      <c r="I22" s="57">
        <v>41486</v>
      </c>
      <c r="J22" s="39"/>
      <c r="K22" s="47" t="s">
        <v>224</v>
      </c>
      <c r="L22" s="114">
        <v>12.5</v>
      </c>
      <c r="M22" s="40"/>
      <c r="N22" s="113">
        <f>N21+L22</f>
        <v>25</v>
      </c>
    </row>
    <row r="23" spans="1:14" ht="15">
      <c r="A23" s="53"/>
      <c r="B23" s="53"/>
      <c r="C23" s="54"/>
      <c r="D23" s="54"/>
      <c r="E23" s="54"/>
      <c r="F23" s="54"/>
      <c r="I23" s="101"/>
      <c r="J23" s="39"/>
      <c r="K23" s="47"/>
      <c r="L23" s="39"/>
      <c r="M23" s="40"/>
      <c r="N23" s="40"/>
    </row>
    <row r="24" spans="1:14" ht="15">
      <c r="A24" s="138" t="s">
        <v>192</v>
      </c>
      <c r="B24" s="138"/>
      <c r="C24" s="138"/>
      <c r="D24" s="138"/>
      <c r="E24" s="138"/>
      <c r="F24" s="28" t="s">
        <v>218</v>
      </c>
      <c r="I24" s="49"/>
      <c r="J24" s="39"/>
      <c r="K24" s="39"/>
      <c r="L24" s="39"/>
      <c r="M24" s="40"/>
      <c r="N24" s="41"/>
    </row>
    <row r="25" spans="1:14" ht="15">
      <c r="A25" s="31" t="s">
        <v>108</v>
      </c>
      <c r="B25" s="32" t="s">
        <v>121</v>
      </c>
      <c r="C25" s="32" t="s">
        <v>110</v>
      </c>
      <c r="D25" s="32" t="s">
        <v>111</v>
      </c>
      <c r="E25" s="33" t="s">
        <v>105</v>
      </c>
      <c r="F25" s="33" t="s">
        <v>122</v>
      </c>
      <c r="I25" s="58"/>
      <c r="J25" s="58"/>
      <c r="K25" s="58"/>
      <c r="L25" s="58"/>
      <c r="M25" s="59"/>
      <c r="N25" s="131"/>
    </row>
    <row r="26" spans="1:14" ht="15">
      <c r="A26" s="38"/>
      <c r="B26" s="39"/>
      <c r="C26" s="47"/>
      <c r="D26" s="40"/>
      <c r="E26" s="40"/>
      <c r="F26" s="62"/>
      <c r="I26" s="58"/>
      <c r="J26" s="58"/>
      <c r="K26" s="58"/>
      <c r="L26" s="58"/>
      <c r="M26" s="59"/>
      <c r="N26" s="131"/>
    </row>
    <row r="27" spans="1:14" ht="15">
      <c r="A27" s="46"/>
      <c r="B27" s="39"/>
      <c r="C27" s="47"/>
      <c r="D27" s="39"/>
      <c r="E27" s="40"/>
      <c r="F27" s="41"/>
      <c r="I27" s="138" t="s">
        <v>157</v>
      </c>
      <c r="J27" s="138"/>
      <c r="K27" s="138"/>
      <c r="L27" s="138"/>
      <c r="M27" s="138"/>
      <c r="N27" s="28" t="s">
        <v>223</v>
      </c>
    </row>
    <row r="28" spans="1:14" ht="15">
      <c r="A28" s="49"/>
      <c r="B28" s="39"/>
      <c r="C28" s="39"/>
      <c r="D28" s="39"/>
      <c r="E28" s="40"/>
      <c r="F28" s="40"/>
      <c r="I28" s="56" t="s">
        <v>108</v>
      </c>
      <c r="J28" s="32" t="s">
        <v>121</v>
      </c>
      <c r="K28" s="32" t="s">
        <v>110</v>
      </c>
      <c r="L28" s="32" t="s">
        <v>111</v>
      </c>
      <c r="M28" s="33" t="s">
        <v>105</v>
      </c>
      <c r="N28" s="33" t="s">
        <v>122</v>
      </c>
    </row>
    <row r="29" spans="9:14" ht="15">
      <c r="I29" s="57">
        <v>41456</v>
      </c>
      <c r="J29" s="39"/>
      <c r="K29" s="47" t="s">
        <v>224</v>
      </c>
      <c r="L29" s="39">
        <v>700</v>
      </c>
      <c r="M29" s="40"/>
      <c r="N29" s="62">
        <f>L29</f>
        <v>700</v>
      </c>
    </row>
    <row r="30" spans="1:14" ht="15">
      <c r="A30" s="53"/>
      <c r="B30" s="53"/>
      <c r="C30" s="54"/>
      <c r="D30" s="54"/>
      <c r="E30" s="54"/>
      <c r="F30" s="54"/>
      <c r="I30" s="100"/>
      <c r="J30" s="39"/>
      <c r="K30" s="47"/>
      <c r="L30" s="39"/>
      <c r="M30" s="110"/>
      <c r="N30" s="111"/>
    </row>
    <row r="31" spans="1:14" ht="15">
      <c r="A31" s="138" t="s">
        <v>130</v>
      </c>
      <c r="B31" s="138"/>
      <c r="C31" s="138"/>
      <c r="D31" s="138"/>
      <c r="E31" s="138"/>
      <c r="F31" s="28" t="s">
        <v>208</v>
      </c>
      <c r="I31" s="101"/>
      <c r="J31" s="39"/>
      <c r="K31" s="47"/>
      <c r="L31" s="39"/>
      <c r="M31" s="110"/>
      <c r="N31" s="110"/>
    </row>
    <row r="32" spans="1:14" ht="15">
      <c r="A32" s="31" t="s">
        <v>108</v>
      </c>
      <c r="B32" s="32" t="s">
        <v>121</v>
      </c>
      <c r="C32" s="32" t="s">
        <v>110</v>
      </c>
      <c r="D32" s="32" t="s">
        <v>111</v>
      </c>
      <c r="E32" s="33" t="s">
        <v>105</v>
      </c>
      <c r="F32" s="33" t="s">
        <v>122</v>
      </c>
      <c r="I32" s="49"/>
      <c r="J32" s="39"/>
      <c r="K32" s="39"/>
      <c r="L32" s="39"/>
      <c r="M32" s="40"/>
      <c r="N32" s="41"/>
    </row>
    <row r="33" spans="1:14" ht="15">
      <c r="A33" s="38"/>
      <c r="B33" s="39"/>
      <c r="C33" s="47"/>
      <c r="D33" s="39"/>
      <c r="E33" s="40"/>
      <c r="F33" s="55"/>
      <c r="I33" s="58"/>
      <c r="J33" s="58"/>
      <c r="K33" s="58"/>
      <c r="L33" s="58"/>
      <c r="M33" s="59"/>
      <c r="N33" s="131"/>
    </row>
    <row r="34" spans="1:14" ht="15">
      <c r="A34" s="100"/>
      <c r="B34" s="39"/>
      <c r="C34" s="47"/>
      <c r="D34" s="39"/>
      <c r="E34" s="40"/>
      <c r="F34" s="55"/>
      <c r="I34" s="58"/>
      <c r="J34" s="58"/>
      <c r="K34" s="58"/>
      <c r="L34" s="58"/>
      <c r="M34" s="59"/>
      <c r="N34" s="131"/>
    </row>
    <row r="35" spans="1:14" ht="15">
      <c r="A35" s="101"/>
      <c r="B35" s="39"/>
      <c r="C35" s="39"/>
      <c r="D35" s="39"/>
      <c r="E35" s="40"/>
      <c r="F35" s="62"/>
      <c r="I35" s="138" t="s">
        <v>200</v>
      </c>
      <c r="J35" s="138"/>
      <c r="K35" s="138"/>
      <c r="L35" s="138"/>
      <c r="M35" s="138"/>
      <c r="N35" s="28" t="s">
        <v>219</v>
      </c>
    </row>
    <row r="36" spans="1:14" ht="15">
      <c r="A36" s="129"/>
      <c r="B36" s="58"/>
      <c r="C36" s="58"/>
      <c r="D36" s="58"/>
      <c r="E36" s="59"/>
      <c r="F36" s="130"/>
      <c r="I36" s="180" t="s">
        <v>108</v>
      </c>
      <c r="J36" s="32" t="s">
        <v>121</v>
      </c>
      <c r="K36" s="32" t="s">
        <v>110</v>
      </c>
      <c r="L36" s="32" t="s">
        <v>111</v>
      </c>
      <c r="M36" s="33" t="s">
        <v>105</v>
      </c>
      <c r="N36" s="33" t="s">
        <v>122</v>
      </c>
    </row>
    <row r="37" spans="1:14" ht="15">
      <c r="A37" s="58"/>
      <c r="B37" s="58"/>
      <c r="C37" s="58"/>
      <c r="D37" s="58"/>
      <c r="E37" s="59"/>
      <c r="F37" s="59"/>
      <c r="I37" s="185" t="s">
        <v>231</v>
      </c>
      <c r="J37" s="47"/>
      <c r="K37" s="47" t="s">
        <v>123</v>
      </c>
      <c r="L37" s="47"/>
      <c r="M37" s="61"/>
      <c r="N37" s="61">
        <v>350</v>
      </c>
    </row>
    <row r="38" spans="1:14" ht="15">
      <c r="A38" s="138" t="s">
        <v>196</v>
      </c>
      <c r="B38" s="138"/>
      <c r="C38" s="138"/>
      <c r="D38" s="138"/>
      <c r="E38" s="138"/>
      <c r="F38" s="28" t="s">
        <v>209</v>
      </c>
      <c r="I38" s="38">
        <v>41486</v>
      </c>
      <c r="J38" s="39" t="s">
        <v>201</v>
      </c>
      <c r="K38" s="47" t="s">
        <v>224</v>
      </c>
      <c r="L38" s="39">
        <v>150</v>
      </c>
      <c r="M38" s="40"/>
      <c r="N38" s="40">
        <f>N37+L38</f>
        <v>500</v>
      </c>
    </row>
    <row r="39" spans="1:14" ht="15">
      <c r="A39" s="180" t="s">
        <v>108</v>
      </c>
      <c r="B39" s="32" t="s">
        <v>121</v>
      </c>
      <c r="C39" s="32" t="s">
        <v>110</v>
      </c>
      <c r="D39" s="32" t="s">
        <v>111</v>
      </c>
      <c r="E39" s="33" t="s">
        <v>105</v>
      </c>
      <c r="F39" s="33" t="s">
        <v>122</v>
      </c>
      <c r="I39" s="100">
        <v>41486</v>
      </c>
      <c r="J39" s="39" t="s">
        <v>202</v>
      </c>
      <c r="K39" s="47" t="s">
        <v>224</v>
      </c>
      <c r="L39" s="39">
        <v>166.67</v>
      </c>
      <c r="M39" s="40"/>
      <c r="N39" s="111">
        <f>N38+L39</f>
        <v>666.67</v>
      </c>
    </row>
    <row r="40" spans="1:14" ht="15">
      <c r="A40" s="185" t="s">
        <v>231</v>
      </c>
      <c r="B40" s="47"/>
      <c r="C40" s="47" t="s">
        <v>123</v>
      </c>
      <c r="D40" s="47"/>
      <c r="E40" s="61"/>
      <c r="F40" s="61">
        <v>350</v>
      </c>
      <c r="I40" s="101">
        <v>41486</v>
      </c>
      <c r="J40" s="39" t="s">
        <v>203</v>
      </c>
      <c r="K40" s="47" t="s">
        <v>224</v>
      </c>
      <c r="L40" s="39">
        <v>33.33</v>
      </c>
      <c r="M40" s="40"/>
      <c r="N40" s="62">
        <f>N39+L40</f>
        <v>700</v>
      </c>
    </row>
    <row r="41" spans="1:14" ht="15">
      <c r="A41" s="38">
        <v>41486</v>
      </c>
      <c r="B41" s="39" t="s">
        <v>201</v>
      </c>
      <c r="C41" s="47" t="s">
        <v>224</v>
      </c>
      <c r="D41" s="39"/>
      <c r="E41" s="40">
        <v>150</v>
      </c>
      <c r="F41" s="40">
        <f>F40+E41</f>
        <v>500</v>
      </c>
      <c r="I41" s="49"/>
      <c r="J41" s="39"/>
      <c r="K41" s="39"/>
      <c r="L41" s="39"/>
      <c r="M41" s="40"/>
      <c r="N41" s="41"/>
    </row>
    <row r="42" spans="1:14" ht="15">
      <c r="A42" s="100">
        <v>41486</v>
      </c>
      <c r="B42" s="39" t="s">
        <v>202</v>
      </c>
      <c r="C42" s="47" t="s">
        <v>224</v>
      </c>
      <c r="D42" s="39"/>
      <c r="E42" s="110">
        <v>166.67</v>
      </c>
      <c r="F42" s="111">
        <f>F41+E42</f>
        <v>666.67</v>
      </c>
      <c r="I42" s="49"/>
      <c r="J42" s="39"/>
      <c r="K42" s="39"/>
      <c r="L42" s="39"/>
      <c r="M42" s="40"/>
      <c r="N42" s="40"/>
    </row>
    <row r="43" spans="1:14" ht="15">
      <c r="A43" s="101">
        <v>41486</v>
      </c>
      <c r="B43" s="39" t="s">
        <v>203</v>
      </c>
      <c r="C43" s="47" t="s">
        <v>224</v>
      </c>
      <c r="D43" s="39"/>
      <c r="E43" s="110">
        <v>33.33</v>
      </c>
      <c r="F43" s="62">
        <f>F42+E43</f>
        <v>700</v>
      </c>
      <c r="I43" s="58"/>
      <c r="J43" s="58"/>
      <c r="K43" s="58"/>
      <c r="L43" s="58"/>
      <c r="M43" s="59"/>
      <c r="N43" s="59"/>
    </row>
    <row r="44" spans="1:14" ht="15">
      <c r="A44" s="49"/>
      <c r="B44" s="39"/>
      <c r="C44" s="39"/>
      <c r="D44" s="39"/>
      <c r="E44" s="40"/>
      <c r="F44" s="41"/>
      <c r="M44" s="50"/>
      <c r="N44" s="50"/>
    </row>
    <row r="45" spans="1:14" ht="15">
      <c r="A45" s="49"/>
      <c r="B45" s="39"/>
      <c r="C45" s="39"/>
      <c r="D45" s="39"/>
      <c r="E45" s="40"/>
      <c r="F45" s="40"/>
      <c r="I45" s="142" t="s">
        <v>191</v>
      </c>
      <c r="J45" s="142"/>
      <c r="K45" s="142"/>
      <c r="L45" s="142"/>
      <c r="M45" s="142"/>
      <c r="N45" s="117" t="s">
        <v>214</v>
      </c>
    </row>
    <row r="46" spans="1:14" ht="15">
      <c r="A46" s="58"/>
      <c r="B46" s="58"/>
      <c r="C46" s="58"/>
      <c r="D46" s="58"/>
      <c r="E46" s="59"/>
      <c r="F46" s="59"/>
      <c r="I46" s="118" t="s">
        <v>108</v>
      </c>
      <c r="J46" s="119" t="s">
        <v>121</v>
      </c>
      <c r="K46" s="119" t="s">
        <v>110</v>
      </c>
      <c r="L46" s="119" t="s">
        <v>111</v>
      </c>
      <c r="M46" s="120" t="s">
        <v>105</v>
      </c>
      <c r="N46" s="120" t="s">
        <v>122</v>
      </c>
    </row>
    <row r="47" spans="9:14" ht="15">
      <c r="I47" s="121">
        <v>41460</v>
      </c>
      <c r="J47" s="122"/>
      <c r="K47" s="123" t="s">
        <v>224</v>
      </c>
      <c r="L47" s="122">
        <v>50</v>
      </c>
      <c r="M47" s="124" t="s">
        <v>14</v>
      </c>
      <c r="N47" s="125">
        <f>L47</f>
        <v>50</v>
      </c>
    </row>
    <row r="48" spans="1:14" ht="15">
      <c r="A48" s="138" t="s">
        <v>206</v>
      </c>
      <c r="B48" s="138"/>
      <c r="C48" s="138"/>
      <c r="D48" s="138"/>
      <c r="E48" s="138"/>
      <c r="F48" s="28" t="s">
        <v>217</v>
      </c>
      <c r="I48" s="126"/>
      <c r="J48" s="122"/>
      <c r="K48" s="123"/>
      <c r="L48" s="122"/>
      <c r="M48" s="124"/>
      <c r="N48" s="125"/>
    </row>
    <row r="49" spans="1:14" ht="15" customHeight="1">
      <c r="A49" s="31" t="s">
        <v>108</v>
      </c>
      <c r="B49" s="32" t="s">
        <v>121</v>
      </c>
      <c r="C49" s="32" t="s">
        <v>110</v>
      </c>
      <c r="D49" s="32" t="s">
        <v>111</v>
      </c>
      <c r="E49" s="33" t="s">
        <v>105</v>
      </c>
      <c r="F49" s="33" t="s">
        <v>122</v>
      </c>
      <c r="I49" s="127"/>
      <c r="J49" s="122"/>
      <c r="K49" s="122"/>
      <c r="L49" s="122"/>
      <c r="M49" s="124"/>
      <c r="N49" s="124"/>
    </row>
    <row r="50" spans="1:8" ht="15">
      <c r="A50" s="35" t="s">
        <v>231</v>
      </c>
      <c r="B50" s="183"/>
      <c r="C50" s="184" t="s">
        <v>123</v>
      </c>
      <c r="E50" s="35"/>
      <c r="F50" s="169">
        <v>12.5</v>
      </c>
      <c r="G50" s="59"/>
      <c r="H50" s="59"/>
    </row>
    <row r="51" spans="1:6" ht="15">
      <c r="A51" s="38">
        <v>41486</v>
      </c>
      <c r="B51" s="39"/>
      <c r="C51" s="47" t="s">
        <v>224</v>
      </c>
      <c r="D51" s="39"/>
      <c r="E51" s="110">
        <v>12.5</v>
      </c>
      <c r="F51" s="62">
        <f>F50+E51</f>
        <v>25</v>
      </c>
    </row>
    <row r="52" spans="1:14" ht="15">
      <c r="A52" s="101"/>
      <c r="B52" s="39"/>
      <c r="C52" s="47"/>
      <c r="D52" s="39"/>
      <c r="E52" s="110"/>
      <c r="F52" s="110"/>
      <c r="I52" s="138" t="s">
        <v>140</v>
      </c>
      <c r="J52" s="138"/>
      <c r="K52" s="138"/>
      <c r="L52" s="138"/>
      <c r="M52" s="138"/>
      <c r="N52" s="28" t="s">
        <v>215</v>
      </c>
    </row>
    <row r="53" spans="1:14" ht="15">
      <c r="A53" s="58"/>
      <c r="B53" s="58"/>
      <c r="C53" s="58"/>
      <c r="D53" s="58"/>
      <c r="E53" s="59"/>
      <c r="F53" s="131"/>
      <c r="G53" s="109"/>
      <c r="I53" s="31" t="s">
        <v>108</v>
      </c>
      <c r="J53" s="32" t="s">
        <v>121</v>
      </c>
      <c r="K53" s="32" t="s">
        <v>110</v>
      </c>
      <c r="L53" s="32" t="s">
        <v>111</v>
      </c>
      <c r="M53" s="33" t="s">
        <v>105</v>
      </c>
      <c r="N53" s="33" t="s">
        <v>122</v>
      </c>
    </row>
    <row r="54" spans="3:14" ht="15">
      <c r="C54" s="50"/>
      <c r="D54" s="50"/>
      <c r="E54" s="50"/>
      <c r="F54" s="50"/>
      <c r="I54" s="38"/>
      <c r="J54" s="39"/>
      <c r="K54" s="47"/>
      <c r="L54" s="39"/>
      <c r="M54" s="40" t="s">
        <v>14</v>
      </c>
      <c r="N54" s="41">
        <v>0</v>
      </c>
    </row>
    <row r="55" spans="1:14" ht="15">
      <c r="A55" s="138" t="s">
        <v>112</v>
      </c>
      <c r="B55" s="138"/>
      <c r="C55" s="138"/>
      <c r="D55" s="138"/>
      <c r="E55" s="138"/>
      <c r="F55" s="28" t="s">
        <v>128</v>
      </c>
      <c r="I55" s="46"/>
      <c r="J55" s="39"/>
      <c r="K55" s="47"/>
      <c r="L55" s="39"/>
      <c r="M55" s="40"/>
      <c r="N55" s="41"/>
    </row>
    <row r="56" spans="1:14" ht="15">
      <c r="A56" s="56" t="s">
        <v>108</v>
      </c>
      <c r="B56" s="32" t="s">
        <v>121</v>
      </c>
      <c r="C56" s="33" t="s">
        <v>110</v>
      </c>
      <c r="D56" s="33" t="s">
        <v>111</v>
      </c>
      <c r="E56" s="33" t="s">
        <v>105</v>
      </c>
      <c r="F56" s="33" t="s">
        <v>122</v>
      </c>
      <c r="I56" s="49"/>
      <c r="J56" s="39"/>
      <c r="K56" s="39"/>
      <c r="L56" s="39"/>
      <c r="M56" s="40"/>
      <c r="N56" s="40"/>
    </row>
    <row r="57" spans="1:6" ht="15">
      <c r="A57" s="185" t="s">
        <v>231</v>
      </c>
      <c r="B57" s="47"/>
      <c r="C57" s="61" t="s">
        <v>123</v>
      </c>
      <c r="D57" s="61"/>
      <c r="E57" s="61"/>
      <c r="F57" s="61">
        <v>28570</v>
      </c>
    </row>
    <row r="58" spans="1:6" ht="15">
      <c r="A58" s="108">
        <v>41456</v>
      </c>
      <c r="B58" s="47"/>
      <c r="C58" s="61" t="s">
        <v>224</v>
      </c>
      <c r="D58" s="61"/>
      <c r="E58" s="61">
        <v>700</v>
      </c>
      <c r="F58" s="61">
        <f>F57+E58</f>
        <v>29270</v>
      </c>
    </row>
    <row r="59" spans="1:14" ht="15">
      <c r="A59" s="108">
        <v>41457</v>
      </c>
      <c r="B59" s="47"/>
      <c r="C59" s="61" t="s">
        <v>224</v>
      </c>
      <c r="D59" s="61">
        <v>4200</v>
      </c>
      <c r="E59" s="133"/>
      <c r="F59" s="181">
        <f>F58-D59</f>
        <v>25070</v>
      </c>
      <c r="I59" s="138" t="s">
        <v>150</v>
      </c>
      <c r="J59" s="138"/>
      <c r="K59" s="138"/>
      <c r="L59" s="138"/>
      <c r="M59" s="138"/>
      <c r="N59" s="28" t="s">
        <v>210</v>
      </c>
    </row>
    <row r="60" spans="1:14" ht="15">
      <c r="A60" s="97">
        <v>41470</v>
      </c>
      <c r="B60" s="39"/>
      <c r="C60" s="61" t="s">
        <v>224</v>
      </c>
      <c r="D60" s="40">
        <v>10000</v>
      </c>
      <c r="F60" s="162">
        <f>F59-D60</f>
        <v>15070</v>
      </c>
      <c r="I60" s="31" t="s">
        <v>108</v>
      </c>
      <c r="J60" s="32" t="s">
        <v>121</v>
      </c>
      <c r="K60" s="32" t="s">
        <v>110</v>
      </c>
      <c r="L60" s="32" t="s">
        <v>111</v>
      </c>
      <c r="M60" s="33" t="s">
        <v>105</v>
      </c>
      <c r="N60" s="33" t="s">
        <v>122</v>
      </c>
    </row>
    <row r="61" spans="1:14" ht="15">
      <c r="A61" s="97">
        <v>41470</v>
      </c>
      <c r="B61" s="39"/>
      <c r="C61" s="61" t="s">
        <v>224</v>
      </c>
      <c r="D61" s="40">
        <v>1200</v>
      </c>
      <c r="F61" s="162">
        <f>F60-D61</f>
        <v>13870</v>
      </c>
      <c r="I61" s="38">
        <v>41485</v>
      </c>
      <c r="J61" s="39"/>
      <c r="K61" s="47" t="s">
        <v>224</v>
      </c>
      <c r="L61" s="39">
        <v>1500</v>
      </c>
      <c r="M61" s="39"/>
      <c r="N61" s="62">
        <f>L61</f>
        <v>1500</v>
      </c>
    </row>
    <row r="62" spans="1:14" ht="15">
      <c r="A62" s="97">
        <v>41470</v>
      </c>
      <c r="B62" s="39"/>
      <c r="C62" s="61" t="s">
        <v>224</v>
      </c>
      <c r="D62" s="40">
        <v>1500</v>
      </c>
      <c r="F62" s="163">
        <f>F61-D62</f>
        <v>12370</v>
      </c>
      <c r="I62" s="100"/>
      <c r="J62" s="39"/>
      <c r="K62" s="47"/>
      <c r="M62" s="40"/>
      <c r="N62" s="41"/>
    </row>
    <row r="63" spans="1:14" ht="15">
      <c r="A63" s="97"/>
      <c r="B63" s="39"/>
      <c r="C63" s="61"/>
      <c r="D63" s="40"/>
      <c r="E63" s="40"/>
      <c r="F63" s="62"/>
      <c r="I63" s="49"/>
      <c r="J63" s="39"/>
      <c r="K63" s="39"/>
      <c r="L63" s="39"/>
      <c r="M63" s="40"/>
      <c r="N63" s="40"/>
    </row>
    <row r="64" spans="1:6" ht="15">
      <c r="A64" s="97"/>
      <c r="B64" s="39"/>
      <c r="C64" s="61"/>
      <c r="D64" s="40"/>
      <c r="E64" s="40"/>
      <c r="F64" s="124"/>
    </row>
    <row r="65" spans="1:6" ht="15">
      <c r="A65" s="39"/>
      <c r="B65" s="39"/>
      <c r="C65" s="61"/>
      <c r="D65" s="40"/>
      <c r="E65" s="40"/>
      <c r="F65" s="40"/>
    </row>
    <row r="66" spans="1:14" ht="15">
      <c r="A66" s="58"/>
      <c r="B66" s="58"/>
      <c r="C66" s="133"/>
      <c r="D66" s="59"/>
      <c r="E66" s="59"/>
      <c r="F66" s="59"/>
      <c r="I66" s="141" t="s">
        <v>145</v>
      </c>
      <c r="J66" s="141"/>
      <c r="K66" s="141"/>
      <c r="L66" s="141"/>
      <c r="M66" s="141"/>
      <c r="N66" s="115" t="s">
        <v>207</v>
      </c>
    </row>
    <row r="67" spans="3:14" ht="12">
      <c r="C67" s="50"/>
      <c r="D67" s="50"/>
      <c r="E67" s="50"/>
      <c r="F67" s="50"/>
      <c r="I67" s="26" t="s">
        <v>108</v>
      </c>
      <c r="J67" s="29" t="s">
        <v>121</v>
      </c>
      <c r="K67" s="30" t="s">
        <v>110</v>
      </c>
      <c r="L67" s="30" t="s">
        <v>111</v>
      </c>
      <c r="M67" s="30" t="s">
        <v>105</v>
      </c>
      <c r="N67" s="30" t="s">
        <v>122</v>
      </c>
    </row>
    <row r="68" spans="1:14" ht="15">
      <c r="A68" s="138" t="s">
        <v>141</v>
      </c>
      <c r="B68" s="138"/>
      <c r="C68" s="138"/>
      <c r="D68" s="138"/>
      <c r="E68" s="138"/>
      <c r="F68" s="28" t="s">
        <v>211</v>
      </c>
      <c r="I68" s="187">
        <v>41456</v>
      </c>
      <c r="J68" s="35"/>
      <c r="K68" s="36" t="s">
        <v>224</v>
      </c>
      <c r="L68" s="37">
        <v>2000</v>
      </c>
      <c r="M68" s="37"/>
      <c r="N68" s="63">
        <f>L68</f>
        <v>2000</v>
      </c>
    </row>
    <row r="69" spans="1:14" ht="15">
      <c r="A69" s="31" t="s">
        <v>108</v>
      </c>
      <c r="B69" s="32" t="s">
        <v>121</v>
      </c>
      <c r="C69" s="32" t="s">
        <v>110</v>
      </c>
      <c r="D69" s="32" t="s">
        <v>111</v>
      </c>
      <c r="E69" s="33" t="s">
        <v>105</v>
      </c>
      <c r="F69" s="33" t="s">
        <v>122</v>
      </c>
      <c r="I69" s="157"/>
      <c r="J69" s="43"/>
      <c r="K69" s="44"/>
      <c r="L69" s="45"/>
      <c r="M69" s="45"/>
      <c r="N69" s="51"/>
    </row>
    <row r="70" spans="1:14" ht="15">
      <c r="A70" s="38"/>
      <c r="B70" s="39"/>
      <c r="C70" s="47"/>
      <c r="D70" s="39"/>
      <c r="E70" s="40"/>
      <c r="F70" s="41">
        <v>0</v>
      </c>
      <c r="I70" s="43"/>
      <c r="J70" s="43"/>
      <c r="K70" s="45"/>
      <c r="L70" s="45"/>
      <c r="M70" s="45"/>
      <c r="N70" s="52"/>
    </row>
    <row r="71" spans="1:14" ht="15">
      <c r="A71" s="46"/>
      <c r="B71" s="39"/>
      <c r="C71" s="47"/>
      <c r="D71" s="39"/>
      <c r="E71" s="40"/>
      <c r="F71" s="41"/>
      <c r="I71" s="43"/>
      <c r="J71" s="43"/>
      <c r="K71" s="45"/>
      <c r="L71" s="45"/>
      <c r="M71" s="45"/>
      <c r="N71" s="45"/>
    </row>
    <row r="72" spans="1:6" ht="15">
      <c r="A72" s="49"/>
      <c r="B72" s="39"/>
      <c r="C72" s="39"/>
      <c r="D72" s="39"/>
      <c r="E72" s="40"/>
      <c r="F72" s="40"/>
    </row>
    <row r="73" spans="1:14" ht="15">
      <c r="A73" s="58"/>
      <c r="B73" s="58"/>
      <c r="C73" s="58"/>
      <c r="D73" s="58"/>
      <c r="E73" s="59"/>
      <c r="F73" s="59"/>
      <c r="M73" s="50"/>
      <c r="N73" s="50"/>
    </row>
    <row r="74" spans="9:14" ht="15">
      <c r="I74" s="138" t="s">
        <v>114</v>
      </c>
      <c r="J74" s="138"/>
      <c r="K74" s="138"/>
      <c r="L74" s="138"/>
      <c r="M74" s="138"/>
      <c r="N74" s="28" t="s">
        <v>128</v>
      </c>
    </row>
    <row r="75" spans="1:14" ht="15">
      <c r="A75" s="138" t="s">
        <v>148</v>
      </c>
      <c r="B75" s="138"/>
      <c r="C75" s="138"/>
      <c r="D75" s="138"/>
      <c r="E75" s="138"/>
      <c r="F75" s="28" t="s">
        <v>220</v>
      </c>
      <c r="I75" s="31" t="s">
        <v>108</v>
      </c>
      <c r="J75" s="32" t="s">
        <v>121</v>
      </c>
      <c r="K75" s="33" t="s">
        <v>110</v>
      </c>
      <c r="L75" s="33" t="s">
        <v>111</v>
      </c>
      <c r="M75" s="33" t="s">
        <v>105</v>
      </c>
      <c r="N75" s="269" t="s">
        <v>122</v>
      </c>
    </row>
    <row r="76" spans="1:14" ht="15">
      <c r="A76" s="56" t="s">
        <v>108</v>
      </c>
      <c r="B76" s="32" t="s">
        <v>121</v>
      </c>
      <c r="C76" s="32" t="s">
        <v>110</v>
      </c>
      <c r="D76" s="32" t="s">
        <v>111</v>
      </c>
      <c r="E76" s="33" t="s">
        <v>105</v>
      </c>
      <c r="F76" s="33" t="s">
        <v>122</v>
      </c>
      <c r="I76" s="101"/>
      <c r="J76" s="39"/>
      <c r="K76" s="61"/>
      <c r="L76" s="40"/>
      <c r="M76" s="40"/>
      <c r="N76" s="162"/>
    </row>
    <row r="77" spans="1:14" ht="15">
      <c r="A77" s="186" t="s">
        <v>231</v>
      </c>
      <c r="B77" s="39"/>
      <c r="C77" s="47" t="s">
        <v>224</v>
      </c>
      <c r="E77" s="182">
        <v>12600</v>
      </c>
      <c r="F77" s="179">
        <f>E77</f>
        <v>12600</v>
      </c>
      <c r="I77" s="101"/>
      <c r="J77" s="39"/>
      <c r="K77" s="61"/>
      <c r="L77" s="40"/>
      <c r="M77" s="40"/>
      <c r="N77" s="162"/>
    </row>
    <row r="78" spans="1:14" ht="15">
      <c r="A78" s="101">
        <v>41457</v>
      </c>
      <c r="B78" s="39"/>
      <c r="C78" s="47"/>
      <c r="D78" s="39">
        <v>4200</v>
      </c>
      <c r="E78" s="40"/>
      <c r="F78" s="110">
        <f>F77-D78</f>
        <v>8400</v>
      </c>
      <c r="I78" s="101"/>
      <c r="J78" s="39"/>
      <c r="K78" s="61"/>
      <c r="L78" s="40"/>
      <c r="M78" s="40"/>
      <c r="N78" s="162"/>
    </row>
    <row r="79" spans="1:14" ht="15">
      <c r="A79" s="49"/>
      <c r="B79" s="39"/>
      <c r="C79" s="39"/>
      <c r="D79" s="39"/>
      <c r="E79" s="40"/>
      <c r="F79" s="41"/>
      <c r="I79" s="101"/>
      <c r="J79" s="39"/>
      <c r="K79" s="61"/>
      <c r="L79" s="40"/>
      <c r="M79" s="40"/>
      <c r="N79" s="163"/>
    </row>
    <row r="80" spans="9:14" ht="15">
      <c r="I80" s="268"/>
      <c r="J80" s="47"/>
      <c r="K80" s="61"/>
      <c r="L80" s="61"/>
      <c r="M80" s="61"/>
      <c r="N80" s="181"/>
    </row>
    <row r="81" spans="9:14" ht="15">
      <c r="I81" s="101"/>
      <c r="J81" s="39"/>
      <c r="K81" s="61"/>
      <c r="L81" s="40"/>
      <c r="N81" s="162"/>
    </row>
    <row r="82" spans="9:14" ht="15">
      <c r="I82" s="101"/>
      <c r="J82" s="39"/>
      <c r="K82" s="61"/>
      <c r="L82" s="40"/>
      <c r="N82" s="162"/>
    </row>
    <row r="83" spans="9:14" ht="15">
      <c r="I83" s="101"/>
      <c r="J83" s="39"/>
      <c r="K83" s="61"/>
      <c r="L83" s="40"/>
      <c r="N83" s="163"/>
    </row>
  </sheetData>
  <sheetProtection/>
  <mergeCells count="20">
    <mergeCell ref="I74:M74"/>
    <mergeCell ref="A48:E48"/>
    <mergeCell ref="I59:M59"/>
    <mergeCell ref="A55:E55"/>
    <mergeCell ref="I66:M66"/>
    <mergeCell ref="A68:E68"/>
    <mergeCell ref="A75:E75"/>
    <mergeCell ref="A24:E24"/>
    <mergeCell ref="I35:M35"/>
    <mergeCell ref="A31:E31"/>
    <mergeCell ref="I45:M45"/>
    <mergeCell ref="A38:E38"/>
    <mergeCell ref="I52:M52"/>
    <mergeCell ref="I27:M27"/>
    <mergeCell ref="A1:N1"/>
    <mergeCell ref="A2:E2"/>
    <mergeCell ref="I2:M2"/>
    <mergeCell ref="I11:M11"/>
    <mergeCell ref="A16:E16"/>
    <mergeCell ref="I19:M19"/>
  </mergeCell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E20"/>
  <sheetViews>
    <sheetView tabSelected="1" zoomScale="150" zoomScaleNormal="150" workbookViewId="0" topLeftCell="A1">
      <selection activeCell="A25" sqref="A25"/>
    </sheetView>
  </sheetViews>
  <sheetFormatPr defaultColWidth="11.421875" defaultRowHeight="12.75"/>
  <cols>
    <col min="1" max="1" width="23.140625" style="0" bestFit="1" customWidth="1"/>
    <col min="9" max="9" width="23.140625" style="0" bestFit="1" customWidth="1"/>
    <col min="15" max="15" width="18.421875" style="0" bestFit="1" customWidth="1"/>
  </cols>
  <sheetData>
    <row r="1" spans="1:3" ht="12">
      <c r="A1" s="160" t="s">
        <v>146</v>
      </c>
      <c r="B1" s="160"/>
      <c r="C1" s="160"/>
    </row>
    <row r="2" spans="1:3" ht="12">
      <c r="A2" s="160" t="s">
        <v>147</v>
      </c>
      <c r="B2" s="160"/>
      <c r="C2" s="160"/>
    </row>
    <row r="3" spans="1:3" ht="12">
      <c r="A3" s="161" t="s">
        <v>166</v>
      </c>
      <c r="B3" s="160"/>
      <c r="C3" s="160"/>
    </row>
    <row r="4" spans="1:3" ht="12">
      <c r="A4" s="76" t="s">
        <v>170</v>
      </c>
      <c r="B4" s="64" t="s">
        <v>111</v>
      </c>
      <c r="C4" s="64" t="s">
        <v>105</v>
      </c>
    </row>
    <row r="5" spans="1:2" ht="12">
      <c r="A5" s="128" t="s">
        <v>115</v>
      </c>
      <c r="B5" s="155">
        <v>48040</v>
      </c>
    </row>
    <row r="6" spans="1:2" ht="12">
      <c r="A6" s="128" t="s">
        <v>23</v>
      </c>
      <c r="B6">
        <v>910</v>
      </c>
    </row>
    <row r="7" spans="1:2" ht="12">
      <c r="A7" s="128" t="s">
        <v>191</v>
      </c>
      <c r="B7">
        <v>50</v>
      </c>
    </row>
    <row r="8" spans="1:3" ht="12">
      <c r="A8" s="128" t="s">
        <v>112</v>
      </c>
      <c r="C8">
        <v>12370</v>
      </c>
    </row>
    <row r="9" spans="1:4" ht="12">
      <c r="A9" s="128" t="s">
        <v>117</v>
      </c>
      <c r="C9">
        <v>60000</v>
      </c>
      <c r="D9" t="s">
        <v>14</v>
      </c>
    </row>
    <row r="10" spans="1:3" ht="12">
      <c r="A10" s="128" t="s">
        <v>113</v>
      </c>
      <c r="C10">
        <v>7000</v>
      </c>
    </row>
    <row r="11" spans="1:2" ht="12">
      <c r="A11" s="128" t="s">
        <v>157</v>
      </c>
      <c r="B11">
        <v>700</v>
      </c>
    </row>
    <row r="12" spans="1:2" ht="12">
      <c r="A12" s="128" t="s">
        <v>150</v>
      </c>
      <c r="B12">
        <v>1500</v>
      </c>
    </row>
    <row r="13" spans="1:3" ht="12">
      <c r="A13" s="128" t="s">
        <v>151</v>
      </c>
      <c r="B13" s="53">
        <v>2000</v>
      </c>
      <c r="C13" s="53"/>
    </row>
    <row r="14" spans="1:3" ht="12">
      <c r="A14" s="128" t="s">
        <v>200</v>
      </c>
      <c r="B14" s="112">
        <v>700</v>
      </c>
      <c r="C14" s="53"/>
    </row>
    <row r="15" spans="1:3" ht="12">
      <c r="A15" s="128" t="s">
        <v>204</v>
      </c>
      <c r="B15" s="53"/>
      <c r="C15" s="53">
        <v>700</v>
      </c>
    </row>
    <row r="16" spans="1:5" ht="12">
      <c r="A16" s="128" t="s">
        <v>213</v>
      </c>
      <c r="B16" s="188">
        <v>25</v>
      </c>
      <c r="C16" s="53"/>
      <c r="E16" s="170"/>
    </row>
    <row r="17" spans="1:3" ht="12">
      <c r="A17" s="128" t="s">
        <v>206</v>
      </c>
      <c r="B17" s="64"/>
      <c r="C17" s="189">
        <v>25</v>
      </c>
    </row>
    <row r="18" spans="2:3" ht="12.75" thickBot="1">
      <c r="B18" s="165">
        <f>B5+B6+B7+B11+B12+B13+B14+B16</f>
        <v>53925</v>
      </c>
      <c r="C18" s="156">
        <f>C8+C9+C10+C15+C17</f>
        <v>80095</v>
      </c>
    </row>
    <row r="19" ht="12.75" thickTop="1">
      <c r="E19" s="166"/>
    </row>
    <row r="20" ht="12">
      <c r="E20" s="166">
        <f>C18-B18</f>
        <v>26170</v>
      </c>
    </row>
  </sheetData>
  <sheetProtection/>
  <mergeCells count="3">
    <mergeCell ref="A1:C1"/>
    <mergeCell ref="A2:C2"/>
    <mergeCell ref="A3:C3"/>
  </mergeCells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C31"/>
  <sheetViews>
    <sheetView zoomScale="125" zoomScaleNormal="125" workbookViewId="0" topLeftCell="A1">
      <selection activeCell="G8" sqref="G8"/>
    </sheetView>
  </sheetViews>
  <sheetFormatPr defaultColWidth="11.421875" defaultRowHeight="12.75"/>
  <cols>
    <col min="1" max="1" width="26.00390625" style="0" bestFit="1" customWidth="1"/>
  </cols>
  <sheetData>
    <row r="1" spans="1:2" ht="12">
      <c r="A1" s="150" t="s">
        <v>144</v>
      </c>
      <c r="B1" s="150"/>
    </row>
    <row r="2" spans="1:2" ht="12">
      <c r="A2" s="150" t="s">
        <v>171</v>
      </c>
      <c r="B2" s="150"/>
    </row>
    <row r="3" spans="1:2" ht="12">
      <c r="A3" s="152" t="s">
        <v>188</v>
      </c>
      <c r="B3" s="152"/>
    </row>
    <row r="4" spans="1:2" ht="12">
      <c r="A4" s="153" t="s">
        <v>172</v>
      </c>
      <c r="B4" s="153"/>
    </row>
    <row r="5" spans="1:2" ht="12">
      <c r="A5" s="89" t="s">
        <v>115</v>
      </c>
      <c r="B5" s="90">
        <v>45000</v>
      </c>
    </row>
    <row r="6" spans="1:2" ht="12">
      <c r="A6" s="89" t="s">
        <v>173</v>
      </c>
      <c r="B6" s="89"/>
    </row>
    <row r="7" spans="1:2" ht="12">
      <c r="A7" s="89" t="s">
        <v>116</v>
      </c>
      <c r="B7" s="89"/>
    </row>
    <row r="8" spans="1:2" ht="12">
      <c r="A8" s="89" t="s">
        <v>130</v>
      </c>
      <c r="B8" s="91"/>
    </row>
    <row r="9" spans="1:2" ht="12.75" thickBot="1">
      <c r="A9" s="89" t="s">
        <v>174</v>
      </c>
      <c r="B9" s="92"/>
    </row>
    <row r="10" spans="1:2" ht="12.75" thickTop="1">
      <c r="A10" s="89"/>
      <c r="B10" s="93"/>
    </row>
    <row r="11" spans="1:2" ht="12">
      <c r="A11" s="153" t="s">
        <v>175</v>
      </c>
      <c r="B11" s="153"/>
    </row>
    <row r="12" spans="1:2" ht="12">
      <c r="A12" s="89" t="s">
        <v>178</v>
      </c>
      <c r="B12" s="89"/>
    </row>
    <row r="13" spans="1:2" ht="12">
      <c r="A13" s="89" t="s">
        <v>112</v>
      </c>
      <c r="B13" s="89"/>
    </row>
    <row r="14" spans="1:2" ht="12">
      <c r="A14" s="89" t="s">
        <v>176</v>
      </c>
      <c r="B14" s="89"/>
    </row>
    <row r="15" spans="1:2" ht="12">
      <c r="A15" s="89" t="s">
        <v>117</v>
      </c>
      <c r="B15" s="91"/>
    </row>
    <row r="16" spans="1:2" ht="12.75" thickBot="1">
      <c r="A16" s="89" t="s">
        <v>177</v>
      </c>
      <c r="B16" s="92"/>
    </row>
    <row r="17" ht="12.75" thickTop="1"/>
    <row r="20" spans="1:3" ht="12">
      <c r="A20" s="150" t="s">
        <v>144</v>
      </c>
      <c r="B20" s="150"/>
      <c r="C20" s="150"/>
    </row>
    <row r="21" spans="1:3" ht="12">
      <c r="A21" s="150" t="s">
        <v>179</v>
      </c>
      <c r="B21" s="150"/>
      <c r="C21" s="150"/>
    </row>
    <row r="22" spans="1:3" ht="12">
      <c r="A22" s="151" t="s">
        <v>188</v>
      </c>
      <c r="B22" s="151"/>
      <c r="C22" s="151"/>
    </row>
    <row r="23" spans="1:3" ht="12">
      <c r="A23" s="89" t="s">
        <v>180</v>
      </c>
      <c r="B23" s="89"/>
      <c r="C23" s="89"/>
    </row>
    <row r="24" spans="1:3" ht="12">
      <c r="A24" s="94" t="s">
        <v>181</v>
      </c>
      <c r="B24" s="283"/>
      <c r="C24" s="285">
        <v>7000</v>
      </c>
    </row>
    <row r="25" spans="1:3" ht="12">
      <c r="A25" s="89" t="s">
        <v>182</v>
      </c>
      <c r="B25" s="89"/>
      <c r="C25" s="89"/>
    </row>
    <row r="26" spans="1:3" ht="12">
      <c r="A26" s="94" t="s">
        <v>183</v>
      </c>
      <c r="B26" s="89">
        <v>1500</v>
      </c>
      <c r="C26" s="89"/>
    </row>
    <row r="27" spans="1:3" ht="12">
      <c r="A27" s="94" t="s">
        <v>184</v>
      </c>
      <c r="B27" s="89">
        <v>2000</v>
      </c>
      <c r="C27" s="89"/>
    </row>
    <row r="28" spans="1:3" ht="12">
      <c r="A28" s="94" t="s">
        <v>185</v>
      </c>
      <c r="B28" s="89">
        <v>700</v>
      </c>
      <c r="C28" s="89"/>
    </row>
    <row r="29" spans="1:3" ht="12">
      <c r="A29" s="94"/>
      <c r="B29" s="89"/>
      <c r="C29" s="89"/>
    </row>
    <row r="30" spans="1:3" ht="12">
      <c r="A30" s="95" t="s">
        <v>186</v>
      </c>
      <c r="B30" s="89"/>
      <c r="C30" s="91">
        <f>B26+B27+B28</f>
        <v>4200</v>
      </c>
    </row>
    <row r="31" spans="1:3" ht="12.75" thickBot="1">
      <c r="A31" s="89" t="s">
        <v>187</v>
      </c>
      <c r="B31" s="89"/>
      <c r="C31" s="284">
        <f>C24-C30</f>
        <v>2800</v>
      </c>
    </row>
    <row r="32" ht="12.75" thickTop="1"/>
  </sheetData>
  <sheetProtection/>
  <mergeCells count="8">
    <mergeCell ref="A21:C21"/>
    <mergeCell ref="A22:C22"/>
    <mergeCell ref="A1:B1"/>
    <mergeCell ref="A2:B2"/>
    <mergeCell ref="A3:B3"/>
    <mergeCell ref="A4:B4"/>
    <mergeCell ref="A11:B11"/>
    <mergeCell ref="A20:C20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Akzo Nobel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Albana Pepaj</dc:creator>
  <cp:keywords/>
  <dc:description/>
  <cp:lastModifiedBy>Jody Roy</cp:lastModifiedBy>
  <cp:lastPrinted>2013-12-13T02:22:21Z</cp:lastPrinted>
  <dcterms:created xsi:type="dcterms:W3CDTF">2010-02-04T18:32:13Z</dcterms:created>
  <dcterms:modified xsi:type="dcterms:W3CDTF">2013-12-14T17:09:59Z</dcterms:modified>
  <cp:category/>
  <cp:version/>
  <cp:contentType/>
  <cp:contentStatus/>
</cp:coreProperties>
</file>