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05" windowWidth="12120" windowHeight="9120" activeTab="0"/>
  </bookViews>
  <sheets>
    <sheet name="Costs" sheetId="1" r:id="rId1"/>
    <sheet name="Costs-Formula" sheetId="2" state="hidden" r:id="rId2"/>
    <sheet name="BE-DATA" sheetId="3" r:id="rId3"/>
    <sheet name="BE-DATA-Formula" sheetId="4" state="hidden" r:id="rId4"/>
    <sheet name="BE-ANALYSIS" sheetId="5" r:id="rId5"/>
    <sheet name="BE-ANALYSIS-Formula" sheetId="6" state="hidden" r:id="rId6"/>
  </sheets>
  <externalReferences>
    <externalReference r:id="rId9"/>
    <externalReference r:id="rId10"/>
  </externalReferences>
  <definedNames>
    <definedName name="BEunits">'BE-ANALYSIS'!$E$9</definedName>
    <definedName name="Complete">'[1]Data'!#REF!</definedName>
    <definedName name="department">'[1]Data'!#REF!</definedName>
    <definedName name="ExpSales">'BE-ANALYSIS'!$E$6</definedName>
    <definedName name="FCost">'BE-ANALYSIS'!#REF!</definedName>
    <definedName name="Increment">'[2]Calculations'!$F$3</definedName>
    <definedName name="position">'[1]Data'!#REF!</definedName>
    <definedName name="Price">'BE-ANALYSIS'!#REF!</definedName>
    <definedName name="_xlnm.Print_Titles" localSheetId="0">'Costs'!$1:$16</definedName>
    <definedName name="Sales">'BE-ANALYSIS'!#REF!</definedName>
    <definedName name="TotalFC">'BE-ANALYSIS'!$E$4</definedName>
    <definedName name="TotalVC">'BE-ANALYSIS'!$E$5</definedName>
    <definedName name="UnitPrice">'BE-ANALYSIS'!$E$7</definedName>
    <definedName name="VCost">'BE-ANALYSIS'!#REF!</definedName>
  </definedNames>
  <calcPr fullCalcOnLoad="1"/>
</workbook>
</file>

<file path=xl/sharedStrings.xml><?xml version="1.0" encoding="utf-8"?>
<sst xmlns="http://schemas.openxmlformats.org/spreadsheetml/2006/main" count="201" uniqueCount="76">
  <si>
    <t xml:space="preserve">Submitted by: </t>
  </si>
  <si>
    <t>Line</t>
  </si>
  <si>
    <t>Item</t>
  </si>
  <si>
    <t>Source</t>
  </si>
  <si>
    <t>Course:</t>
  </si>
  <si>
    <t>Section:</t>
  </si>
  <si>
    <t>Manufacturing Overhead</t>
  </si>
  <si>
    <t>Fixed Costs</t>
  </si>
  <si>
    <t>Variable costs</t>
  </si>
  <si>
    <t>Cost Type</t>
  </si>
  <si>
    <t>BREAK-EVEN ANALYSIS</t>
  </si>
  <si>
    <t>Costs required to produce the first unit of a product.</t>
  </si>
  <si>
    <t>Costs that vary directly with the production of one additional unit.</t>
  </si>
  <si>
    <t>Definition</t>
  </si>
  <si>
    <t>Cost</t>
  </si>
  <si>
    <t>Definiton</t>
  </si>
  <si>
    <t>Unit Selling Price:</t>
  </si>
  <si>
    <t>The amount of money charged to the customer for each unit of a product or service.</t>
  </si>
  <si>
    <t>Expected Unit Sales:</t>
  </si>
  <si>
    <t xml:space="preserve">Number of units of the product projected to be sold over a specific period of time. </t>
  </si>
  <si>
    <t>Break-Even Units:</t>
  </si>
  <si>
    <t xml:space="preserve">  Total Fixed Costs:</t>
  </si>
  <si>
    <t xml:space="preserve">  Total Variable Unit Costs:</t>
  </si>
  <si>
    <t xml:space="preserve">  Price per Unit:</t>
  </si>
  <si>
    <t xml:space="preserve">  Break Even Units:</t>
  </si>
  <si>
    <t>Units</t>
  </si>
  <si>
    <t>Fixed Cost</t>
  </si>
  <si>
    <t>Variable Cost</t>
  </si>
  <si>
    <t>Total Cost</t>
  </si>
  <si>
    <t>Revenue</t>
  </si>
  <si>
    <t>Profit</t>
  </si>
  <si>
    <t>CARNIVAL BREAK-EVEN ANALYSIS</t>
  </si>
  <si>
    <t>Booth rental</t>
  </si>
  <si>
    <t>Damage waiver on equipment</t>
  </si>
  <si>
    <t>www.rental-world.com</t>
  </si>
  <si>
    <t>Damage waiver</t>
  </si>
  <si>
    <t>Total Fixed Costs</t>
  </si>
  <si>
    <t>Total manufacturing overhead</t>
  </si>
  <si>
    <t>Extended  Cost</t>
  </si>
  <si>
    <t>Quantity</t>
  </si>
  <si>
    <t>Unit Cost</t>
  </si>
  <si>
    <t>Variable</t>
  </si>
  <si>
    <t>Cost per serving</t>
  </si>
  <si>
    <t>Total  Amount</t>
  </si>
  <si>
    <t>Basis</t>
  </si>
  <si>
    <t>Rate</t>
  </si>
  <si>
    <t>$200 per week</t>
  </si>
  <si>
    <t>Fixed</t>
  </si>
  <si>
    <t>Fee paid to Church (% of sales price)</t>
  </si>
  <si>
    <t>$4.00 x 12.5%</t>
  </si>
  <si>
    <t>$4:00 x 12.5%</t>
  </si>
  <si>
    <t>Fee paid to Amusement Company</t>
  </si>
  <si>
    <t>Total Variable Costs</t>
  </si>
  <si>
    <t xml:space="preserve">Material: </t>
  </si>
  <si>
    <t xml:space="preserve">Overhead: </t>
  </si>
  <si>
    <t xml:space="preserve">Total Fixed: </t>
  </si>
  <si>
    <t xml:space="preserve">Total Variable: </t>
  </si>
  <si>
    <t xml:space="preserve">Variable cost per serving: </t>
  </si>
  <si>
    <t xml:space="preserve">Contribution margin per serving: </t>
  </si>
  <si>
    <t xml:space="preserve">Sales price per serving: </t>
  </si>
  <si>
    <t>Cost per unit</t>
  </si>
  <si>
    <t>12.5% fee paid to Church ($4 x 12.5%)</t>
  </si>
  <si>
    <t xml:space="preserve">  Expected Sales in Units:</t>
  </si>
  <si>
    <t>12.5% fee paid to Amusement Co. ($4 x 12.5%)</t>
  </si>
  <si>
    <t xml:space="preserve">Total direct material cost </t>
  </si>
  <si>
    <t>Direct Material per batch of 200 funnel cakes</t>
  </si>
  <si>
    <t>Approximate production = 200 funnel cakes per night</t>
  </si>
  <si>
    <t>ACCT 102</t>
  </si>
  <si>
    <t>12.5% fee paid to Church ($ x 12.5%)</t>
  </si>
  <si>
    <t>12.5% fee paid to Amusement Co. ($ x 12.5%)</t>
  </si>
  <si>
    <t>SOURCE: C. Andrew Lafond, La Salle University</t>
  </si>
  <si>
    <t>Carnival Cost Projections in Excel</t>
  </si>
  <si>
    <t>online</t>
  </si>
  <si>
    <t xml:space="preserve"> </t>
  </si>
  <si>
    <t>Direct Material per batch of XYZ</t>
  </si>
  <si>
    <t xml:space="preserve"> Carnival Cost Projections in Excel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</si>
</sst>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Segoe UI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6"/>
      <color indexed="18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Arial"/>
      <family val="2"/>
    </font>
    <font>
      <i/>
      <sz val="11"/>
      <color indexed="8"/>
      <name val="Segoe UI"/>
      <family val="2"/>
    </font>
    <font>
      <sz val="11"/>
      <color indexed="8"/>
      <name val="Segoe UI"/>
      <family val="2"/>
    </font>
    <font>
      <b/>
      <sz val="11"/>
      <color indexed="8"/>
      <name val="Segoe U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Arial"/>
      <family val="2"/>
    </font>
    <font>
      <i/>
      <sz val="11"/>
      <color theme="1"/>
      <name val="Segoe UI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F1F8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rgb="FFE1E9F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EF3F8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8" tint="-0.4999699890613556"/>
      </left>
      <right/>
      <top/>
      <bottom/>
    </border>
    <border>
      <left/>
      <right style="thick">
        <color theme="8" tint="-0.4999699890613556"/>
      </right>
      <top/>
      <bottom/>
    </border>
    <border>
      <left style="thick">
        <color theme="8" tint="-0.4999699890613556"/>
      </left>
      <right/>
      <top/>
      <bottom style="thick">
        <color theme="8" tint="-0.4999699890613556"/>
      </bottom>
    </border>
    <border>
      <left/>
      <right/>
      <top/>
      <bottom style="thick">
        <color theme="8" tint="-0.4999699890613556"/>
      </bottom>
    </border>
    <border>
      <left/>
      <right style="thick">
        <color theme="8" tint="-0.4999699890613556"/>
      </right>
      <top/>
      <bottom style="thick">
        <color theme="8" tint="-0.4999699890613556"/>
      </bottom>
    </border>
    <border>
      <left style="thick">
        <color theme="8" tint="-0.4999699890613556"/>
      </left>
      <right style="thin">
        <color theme="8" tint="-0.4999699890613556"/>
      </right>
      <top style="thin">
        <color theme="8" tint="-0.4999699890613556"/>
      </top>
      <bottom style="thin">
        <color theme="8" tint="-0.4999699890613556"/>
      </bottom>
    </border>
    <border>
      <left style="thin">
        <color theme="8" tint="-0.4999699890613556"/>
      </left>
      <right style="thick">
        <color theme="8" tint="-0.4999699890613556"/>
      </right>
      <top style="thin">
        <color theme="8" tint="-0.4999699890613556"/>
      </top>
      <bottom style="thin">
        <color theme="8" tint="-0.4999699890613556"/>
      </bottom>
    </border>
    <border>
      <left style="thick">
        <color theme="8" tint="-0.4999699890613556"/>
      </left>
      <right style="thin">
        <color theme="8" tint="-0.4999699890613556"/>
      </right>
      <top style="thick">
        <color theme="8" tint="-0.4999699890613556"/>
      </top>
      <bottom style="thick">
        <color theme="8" tint="-0.4999699890613556"/>
      </bottom>
    </border>
    <border>
      <left style="thin">
        <color theme="8" tint="-0.4999699890613556"/>
      </left>
      <right style="thick">
        <color theme="8" tint="-0.4999699890613556"/>
      </right>
      <top style="thick">
        <color theme="8" tint="-0.4999699890613556"/>
      </top>
      <bottom style="thick">
        <color theme="8" tint="-0.4999699890613556"/>
      </bottom>
    </border>
    <border>
      <left style="thick">
        <color theme="8" tint="-0.4999699890613556"/>
      </left>
      <right/>
      <top style="thin">
        <color theme="8" tint="-0.4999699890613556"/>
      </top>
      <bottom style="thick">
        <color theme="8" tint="-0.4999699890613556"/>
      </bottom>
    </border>
    <border>
      <left style="thin">
        <color theme="8" tint="-0.4999699890613556"/>
      </left>
      <right style="thick">
        <color theme="8" tint="-0.4999699890613556"/>
      </right>
      <top style="thick">
        <color theme="8" tint="-0.4999699890613556"/>
      </top>
      <bottom style="thin">
        <color theme="8" tint="-0.4999699890613556"/>
      </bottom>
    </border>
    <border>
      <left style="thin">
        <color theme="8" tint="-0.4999699890613556"/>
      </left>
      <right style="thin">
        <color theme="8" tint="-0.4999699890613556"/>
      </right>
      <top style="thin">
        <color theme="8" tint="-0.4999699890613556"/>
      </top>
      <bottom style="thin">
        <color theme="8" tint="-0.4999699890613556"/>
      </bottom>
    </border>
    <border>
      <left style="thin">
        <color theme="8" tint="-0.4999699890613556"/>
      </left>
      <right style="thin">
        <color theme="8" tint="-0.4999699890613556"/>
      </right>
      <top style="thin">
        <color theme="8" tint="-0.4999699890613556"/>
      </top>
      <bottom style="thick">
        <color theme="8" tint="-0.4999699890613556"/>
      </bottom>
    </border>
    <border>
      <left style="thin">
        <color theme="8" tint="-0.4999699890613556"/>
      </left>
      <right style="thick">
        <color theme="8" tint="-0.4999699890613556"/>
      </right>
      <top style="thin">
        <color theme="8" tint="-0.4999699890613556"/>
      </top>
      <bottom style="thick">
        <color theme="8" tint="-0.4999699890613556"/>
      </bottom>
    </border>
    <border>
      <left style="thin">
        <color theme="8" tint="-0.4999699890613556"/>
      </left>
      <right/>
      <top style="thin">
        <color theme="8" tint="-0.4999699890613556"/>
      </top>
      <bottom style="thin">
        <color theme="8" tint="-0.4999699890613556"/>
      </bottom>
    </border>
    <border>
      <left style="thick">
        <color theme="8" tint="-0.4999699890613556"/>
      </left>
      <right/>
      <top style="thick">
        <color theme="8" tint="-0.4999699890613556"/>
      </top>
      <bottom style="thick">
        <color theme="8" tint="-0.4999699890613556"/>
      </bottom>
    </border>
    <border>
      <left style="thin">
        <color theme="8" tint="-0.4999699890613556"/>
      </left>
      <right/>
      <top style="thick">
        <color theme="8" tint="-0.4999699890613556"/>
      </top>
      <bottom style="thick">
        <color theme="8" tint="-0.4999699890613556"/>
      </bottom>
    </border>
    <border>
      <left style="thick">
        <color theme="8" tint="-0.4999699890613556"/>
      </left>
      <right/>
      <top style="thick">
        <color theme="8" tint="-0.4999699890613556"/>
      </top>
      <bottom style="thin">
        <color theme="8" tint="-0.4999699890613556"/>
      </bottom>
    </border>
    <border>
      <left style="thin">
        <color theme="8" tint="-0.4999699890613556"/>
      </left>
      <right/>
      <top style="thick">
        <color theme="8" tint="-0.4999699890613556"/>
      </top>
      <bottom style="thin">
        <color theme="8" tint="-0.4999699890613556"/>
      </bottom>
    </border>
    <border>
      <left style="thin">
        <color theme="8" tint="-0.4999699890613556"/>
      </left>
      <right/>
      <top style="thin">
        <color theme="8" tint="-0.4999699890613556"/>
      </top>
      <bottom style="thick">
        <color theme="8" tint="-0.4999699890613556"/>
      </bottom>
    </border>
    <border>
      <left/>
      <right/>
      <top style="thick">
        <color theme="8" tint="-0.4999699890613556"/>
      </top>
      <bottom style="thick">
        <color theme="8" tint="-0.4999699890613556"/>
      </bottom>
    </border>
    <border>
      <left style="thin">
        <color theme="8" tint="-0.4999699890613556"/>
      </left>
      <right/>
      <top style="thick">
        <color theme="8" tint="-0.4999699890613556"/>
      </top>
      <bottom/>
    </border>
    <border>
      <left style="thick">
        <color theme="8" tint="-0.4999699890613556"/>
      </left>
      <right/>
      <top style="thin">
        <color theme="8" tint="-0.4999699890613556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double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ck">
        <color theme="8" tint="-0.4999699890613556"/>
      </right>
      <top style="thick">
        <color theme="8" tint="-0.4999699890613556"/>
      </top>
      <bottom style="thick">
        <color theme="8" tint="-0.4999699890613556"/>
      </bottom>
    </border>
    <border>
      <left style="thin">
        <color theme="8" tint="-0.4999699890613556"/>
      </left>
      <right style="thin">
        <color theme="8" tint="-0.4999699890613556"/>
      </right>
      <top style="thin">
        <color theme="8" tint="-0.4999699890613556"/>
      </top>
      <bottom/>
    </border>
    <border>
      <left style="thin">
        <color theme="8" tint="-0.4999699890613556"/>
      </left>
      <right/>
      <top style="thin">
        <color theme="8" tint="-0.4999699890613556"/>
      </top>
      <bottom/>
    </border>
    <border>
      <left style="thin">
        <color theme="8" tint="-0.4999699890613556"/>
      </left>
      <right style="thick">
        <color theme="8" tint="-0.4999699890613556"/>
      </right>
      <top style="thin">
        <color theme="8" tint="-0.4999699890613556"/>
      </top>
      <bottom/>
    </border>
    <border>
      <left style="thick">
        <color theme="8" tint="-0.4999699890613556"/>
      </left>
      <right style="thin">
        <color theme="8" tint="-0.4999699890613556"/>
      </right>
      <top style="thin">
        <color theme="8" tint="-0.4999699890613556"/>
      </top>
      <bottom style="thick">
        <color theme="8" tint="-0.4999699890613556"/>
      </bottom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 style="double"/>
    </border>
    <border>
      <left/>
      <right/>
      <top style="double"/>
      <bottom style="thin"/>
    </border>
    <border>
      <left/>
      <right style="thin">
        <color indexed="8"/>
      </right>
      <top style="thin"/>
      <bottom style="thin"/>
    </border>
    <border>
      <left style="thick">
        <color theme="8" tint="-0.4999699890613556"/>
      </left>
      <right/>
      <top style="thick">
        <color theme="8" tint="-0.4999699890613556"/>
      </top>
      <bottom/>
    </border>
    <border>
      <left/>
      <right/>
      <top style="thick">
        <color theme="8" tint="-0.4999699890613556"/>
      </top>
      <bottom/>
    </border>
    <border>
      <left/>
      <right style="thick">
        <color theme="8" tint="-0.4999699890613556"/>
      </right>
      <top style="thick">
        <color theme="8" tint="-0.4999699890613556"/>
      </top>
      <bottom/>
    </border>
    <border>
      <left/>
      <right style="thick">
        <color theme="8" tint="-0.4999699890613556"/>
      </right>
      <top style="thick">
        <color theme="8" tint="-0.4999699890613556"/>
      </top>
      <bottom style="thin">
        <color theme="8" tint="-0.4999699890613556"/>
      </bottom>
    </border>
    <border>
      <left style="thick">
        <color theme="8" tint="-0.4999699890613556"/>
      </left>
      <right/>
      <top style="thin">
        <color theme="8" tint="-0.4999699890613556"/>
      </top>
      <bottom style="thin">
        <color theme="8" tint="-0.4999699890613556"/>
      </bottom>
    </border>
    <border>
      <left/>
      <right style="thin">
        <color theme="8" tint="-0.4999699890613556"/>
      </right>
      <top style="thin">
        <color theme="8" tint="-0.4999699890613556"/>
      </top>
      <bottom style="thin">
        <color theme="8" tint="-0.4999699890613556"/>
      </bottom>
    </border>
    <border>
      <left/>
      <right style="thin">
        <color theme="8" tint="-0.4999699890613556"/>
      </right>
      <top style="thin">
        <color theme="8" tint="-0.4999699890613556"/>
      </top>
      <bottom style="thick">
        <color theme="8" tint="-0.4999699890613556"/>
      </bottom>
    </border>
    <border>
      <left/>
      <right style="thin">
        <color theme="8" tint="-0.4999699890613556"/>
      </right>
      <top style="thick">
        <color theme="8" tint="-0.4999699890613556"/>
      </top>
      <bottom style="thick">
        <color theme="8" tint="-0.4999699890613556"/>
      </bottom>
    </border>
    <border>
      <left style="thick">
        <color theme="4" tint="-0.4999699890613556"/>
      </left>
      <right/>
      <top style="thick">
        <color theme="4" tint="-0.4999699890613556"/>
      </top>
      <bottom/>
    </border>
    <border>
      <left/>
      <right/>
      <top style="thick">
        <color theme="4" tint="-0.4999699890613556"/>
      </top>
      <bottom/>
    </border>
    <border>
      <left/>
      <right style="thick">
        <color theme="8" tint="-0.4999699890613556"/>
      </right>
      <top style="thick">
        <color theme="4" tint="-0.4999699890613556"/>
      </top>
      <bottom/>
    </border>
    <border>
      <left/>
      <right style="thin">
        <color theme="8" tint="-0.4999699890613556"/>
      </right>
      <top style="thick">
        <color theme="8" tint="-0.4999699890613556"/>
      </top>
      <bottom style="thin">
        <color theme="8" tint="-0.49996998906135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3" fillId="0" borderId="0" xfId="57">
      <alignment/>
      <protection/>
    </xf>
    <xf numFmtId="0" fontId="33" fillId="33" borderId="10" xfId="57" applyFill="1" applyBorder="1" applyAlignment="1">
      <alignment vertical="center"/>
      <protection/>
    </xf>
    <xf numFmtId="0" fontId="33" fillId="33" borderId="0" xfId="57" applyFill="1" applyBorder="1" applyAlignment="1">
      <alignment vertical="center"/>
      <protection/>
    </xf>
    <xf numFmtId="0" fontId="33" fillId="33" borderId="11" xfId="57" applyFill="1" applyBorder="1" applyAlignment="1">
      <alignment vertical="center"/>
      <protection/>
    </xf>
    <xf numFmtId="0" fontId="52" fillId="33" borderId="0" xfId="57" applyFont="1" applyFill="1" applyBorder="1" applyAlignment="1">
      <alignment horizontal="left" vertical="center"/>
      <protection/>
    </xf>
    <xf numFmtId="0" fontId="53" fillId="33" borderId="0" xfId="57" applyFont="1" applyFill="1" applyBorder="1" applyAlignment="1">
      <alignment horizontal="left" vertical="center"/>
      <protection/>
    </xf>
    <xf numFmtId="0" fontId="33" fillId="33" borderId="12" xfId="57" applyFill="1" applyBorder="1" applyAlignment="1">
      <alignment vertical="center"/>
      <protection/>
    </xf>
    <xf numFmtId="0" fontId="33" fillId="33" borderId="13" xfId="57" applyFill="1" applyBorder="1" applyAlignment="1">
      <alignment vertical="center"/>
      <protection/>
    </xf>
    <xf numFmtId="0" fontId="33" fillId="33" borderId="14" xfId="57" applyFill="1" applyBorder="1" applyAlignment="1">
      <alignment vertical="center"/>
      <protection/>
    </xf>
    <xf numFmtId="0" fontId="54" fillId="0" borderId="15" xfId="57" applyFont="1" applyBorder="1" applyAlignment="1">
      <alignment horizontal="left" vertical="center"/>
      <protection/>
    </xf>
    <xf numFmtId="0" fontId="55" fillId="34" borderId="16" xfId="57" applyFont="1" applyFill="1" applyBorder="1" applyAlignment="1">
      <alignment horizontal="center" vertical="center"/>
      <protection/>
    </xf>
    <xf numFmtId="0" fontId="54" fillId="33" borderId="0" xfId="57" applyFont="1" applyFill="1" applyBorder="1" applyAlignment="1">
      <alignment horizontal="right" vertical="center"/>
      <protection/>
    </xf>
    <xf numFmtId="0" fontId="55" fillId="8" borderId="17" xfId="57" applyFont="1" applyFill="1" applyBorder="1" applyAlignment="1">
      <alignment horizontal="left" vertical="center"/>
      <protection/>
    </xf>
    <xf numFmtId="0" fontId="55" fillId="34" borderId="15" xfId="57" applyFont="1" applyFill="1" applyBorder="1" applyAlignment="1">
      <alignment horizontal="left" vertical="center"/>
      <protection/>
    </xf>
    <xf numFmtId="3" fontId="33" fillId="0" borderId="18" xfId="57" applyNumberFormat="1" applyBorder="1" applyAlignment="1">
      <alignment horizontal="right" vertical="center"/>
      <protection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50" fillId="33" borderId="0" xfId="0" applyFont="1" applyFill="1" applyBorder="1" applyAlignment="1">
      <alignment horizontal="left"/>
    </xf>
    <xf numFmtId="4" fontId="0" fillId="33" borderId="0" xfId="0" applyNumberFormat="1" applyFill="1" applyBorder="1" applyAlignment="1">
      <alignment horizontal="right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54" fillId="0" borderId="19" xfId="57" applyFont="1" applyBorder="1" applyAlignment="1">
      <alignment horizontal="right" vertical="center"/>
      <protection/>
    </xf>
    <xf numFmtId="3" fontId="0" fillId="34" borderId="16" xfId="0" applyNumberFormat="1" applyFill="1" applyBorder="1" applyAlignment="1">
      <alignment horizontal="right" indent="2"/>
    </xf>
    <xf numFmtId="0" fontId="55" fillId="8" borderId="18" xfId="0" applyFont="1" applyFill="1" applyBorder="1" applyAlignment="1">
      <alignment horizontal="center"/>
    </xf>
    <xf numFmtId="4" fontId="0" fillId="35" borderId="20" xfId="0" applyNumberFormat="1" applyFill="1" applyBorder="1" applyAlignment="1">
      <alignment horizontal="center"/>
    </xf>
    <xf numFmtId="4" fontId="0" fillId="33" borderId="16" xfId="0" applyNumberFormat="1" applyFill="1" applyBorder="1" applyAlignment="1">
      <alignment horizontal="center"/>
    </xf>
    <xf numFmtId="3" fontId="0" fillId="35" borderId="15" xfId="0" applyNumberFormat="1" applyFill="1" applyBorder="1" applyAlignment="1">
      <alignment horizontal="center"/>
    </xf>
    <xf numFmtId="4" fontId="0" fillId="35" borderId="21" xfId="0" applyNumberFormat="1" applyFill="1" applyBorder="1" applyAlignment="1">
      <alignment horizontal="center"/>
    </xf>
    <xf numFmtId="4" fontId="0" fillId="35" borderId="16" xfId="0" applyNumberFormat="1" applyFill="1" applyBorder="1" applyAlignment="1">
      <alignment horizontal="center"/>
    </xf>
    <xf numFmtId="4" fontId="0" fillId="34" borderId="16" xfId="0" applyNumberFormat="1" applyFill="1" applyBorder="1" applyAlignment="1">
      <alignment horizontal="center"/>
    </xf>
    <xf numFmtId="4" fontId="0" fillId="35" borderId="22" xfId="0" applyNumberFormat="1" applyFill="1" applyBorder="1" applyAlignment="1">
      <alignment horizontal="center"/>
    </xf>
    <xf numFmtId="4" fontId="0" fillId="35" borderId="23" xfId="0" applyNumberFormat="1" applyFill="1" applyBorder="1" applyAlignment="1">
      <alignment horizontal="center"/>
    </xf>
    <xf numFmtId="4" fontId="0" fillId="35" borderId="24" xfId="0" applyNumberFormat="1" applyFill="1" applyBorder="1" applyAlignment="1">
      <alignment horizontal="center"/>
    </xf>
    <xf numFmtId="0" fontId="55" fillId="8" borderId="25" xfId="0" applyFont="1" applyFill="1" applyBorder="1" applyAlignment="1">
      <alignment horizontal="center"/>
    </xf>
    <xf numFmtId="0" fontId="55" fillId="8" borderId="26" xfId="0" applyFont="1" applyFill="1" applyBorder="1" applyAlignment="1">
      <alignment horizontal="center"/>
    </xf>
    <xf numFmtId="3" fontId="0" fillId="35" borderId="27" xfId="0" applyNumberFormat="1" applyFill="1" applyBorder="1" applyAlignment="1">
      <alignment horizontal="center"/>
    </xf>
    <xf numFmtId="4" fontId="0" fillId="35" borderId="28" xfId="0" applyNumberFormat="1" applyFill="1" applyBorder="1" applyAlignment="1">
      <alignment horizontal="center"/>
    </xf>
    <xf numFmtId="4" fontId="0" fillId="33" borderId="24" xfId="0" applyNumberFormat="1" applyFill="1" applyBorder="1" applyAlignment="1">
      <alignment horizontal="center"/>
    </xf>
    <xf numFmtId="4" fontId="0" fillId="34" borderId="24" xfId="0" applyNumberFormat="1" applyFill="1" applyBorder="1" applyAlignment="1">
      <alignment horizontal="center"/>
    </xf>
    <xf numFmtId="4" fontId="0" fillId="35" borderId="29" xfId="0" applyNumberFormat="1" applyFill="1" applyBorder="1" applyAlignment="1">
      <alignment horizontal="center"/>
    </xf>
    <xf numFmtId="0" fontId="54" fillId="33" borderId="30" xfId="0" applyFont="1" applyFill="1" applyBorder="1" applyAlignment="1">
      <alignment/>
    </xf>
    <xf numFmtId="0" fontId="0" fillId="33" borderId="30" xfId="0" applyFill="1" applyBorder="1" applyAlignment="1">
      <alignment horizontal="right" indent="2"/>
    </xf>
    <xf numFmtId="4" fontId="0" fillId="35" borderId="31" xfId="0" applyNumberFormat="1" applyFill="1" applyBorder="1" applyAlignment="1">
      <alignment horizontal="center"/>
    </xf>
    <xf numFmtId="4" fontId="0" fillId="33" borderId="29" xfId="0" applyNumberFormat="1" applyFill="1" applyBorder="1" applyAlignment="1">
      <alignment horizontal="center"/>
    </xf>
    <xf numFmtId="3" fontId="0" fillId="33" borderId="32" xfId="0" applyNumberFormat="1" applyFill="1" applyBorder="1" applyAlignment="1">
      <alignment horizontal="center"/>
    </xf>
    <xf numFmtId="0" fontId="3" fillId="0" borderId="0" xfId="0" applyFont="1" applyAlignment="1">
      <alignment/>
    </xf>
    <xf numFmtId="0" fontId="3" fillId="36" borderId="33" xfId="0" applyFont="1" applyFill="1" applyBorder="1" applyAlignment="1">
      <alignment horizontal="left"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3" fillId="36" borderId="0" xfId="0" applyFont="1" applyFill="1" applyBorder="1" applyAlignment="1">
      <alignment/>
    </xf>
    <xf numFmtId="0" fontId="3" fillId="36" borderId="3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0" fillId="36" borderId="33" xfId="0" applyFont="1" applyFill="1" applyBorder="1" applyAlignment="1">
      <alignment horizontal="left"/>
    </xf>
    <xf numFmtId="0" fontId="0" fillId="36" borderId="0" xfId="0" applyFont="1" applyFill="1" applyAlignment="1">
      <alignment horizontal="left"/>
    </xf>
    <xf numFmtId="0" fontId="0" fillId="36" borderId="0" xfId="0" applyFont="1" applyFill="1" applyBorder="1" applyAlignment="1">
      <alignment horizontal="left"/>
    </xf>
    <xf numFmtId="0" fontId="0" fillId="37" borderId="0" xfId="0" applyFont="1" applyFill="1" applyBorder="1" applyAlignment="1">
      <alignment horizontal="right"/>
    </xf>
    <xf numFmtId="0" fontId="0" fillId="36" borderId="34" xfId="0" applyFont="1" applyFill="1" applyBorder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0" fillId="38" borderId="35" xfId="0" applyFont="1" applyFill="1" applyBorder="1" applyAlignment="1">
      <alignment horizontal="left"/>
    </xf>
    <xf numFmtId="44" fontId="4" fillId="36" borderId="0" xfId="44" applyFont="1" applyFill="1" applyBorder="1" applyAlignment="1">
      <alignment horizontal="left"/>
    </xf>
    <xf numFmtId="44" fontId="0" fillId="37" borderId="0" xfId="44" applyFont="1" applyFill="1" applyAlignment="1">
      <alignment horizontal="left"/>
    </xf>
    <xf numFmtId="0" fontId="0" fillId="39" borderId="33" xfId="0" applyFont="1" applyFill="1" applyBorder="1" applyAlignment="1">
      <alignment horizontal="left"/>
    </xf>
    <xf numFmtId="0" fontId="0" fillId="39" borderId="0" xfId="0" applyFont="1" applyFill="1" applyAlignment="1">
      <alignment horizontal="left"/>
    </xf>
    <xf numFmtId="0" fontId="0" fillId="39" borderId="0" xfId="0" applyFont="1" applyFill="1" applyBorder="1" applyAlignment="1">
      <alignment horizontal="left"/>
    </xf>
    <xf numFmtId="44" fontId="4" fillId="39" borderId="0" xfId="44" applyFont="1" applyFill="1" applyBorder="1" applyAlignment="1">
      <alignment horizontal="left"/>
    </xf>
    <xf numFmtId="44" fontId="0" fillId="39" borderId="0" xfId="44" applyFont="1" applyFill="1" applyAlignment="1">
      <alignment horizontal="left"/>
    </xf>
    <xf numFmtId="0" fontId="0" fillId="39" borderId="0" xfId="0" applyFont="1" applyFill="1" applyAlignment="1">
      <alignment/>
    </xf>
    <xf numFmtId="0" fontId="0" fillId="39" borderId="0" xfId="0" applyFont="1" applyFill="1" applyBorder="1" applyAlignment="1">
      <alignment/>
    </xf>
    <xf numFmtId="0" fontId="0" fillId="39" borderId="34" xfId="0" applyFont="1" applyFill="1" applyBorder="1" applyAlignment="1">
      <alignment/>
    </xf>
    <xf numFmtId="0" fontId="0" fillId="36" borderId="0" xfId="0" applyFont="1" applyFill="1" applyAlignment="1">
      <alignment horizontal="right"/>
    </xf>
    <xf numFmtId="0" fontId="0" fillId="2" borderId="36" xfId="0" applyFont="1" applyFill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0" fillId="0" borderId="41" xfId="0" applyFont="1" applyBorder="1" applyAlignment="1">
      <alignment horizontal="left" vertical="center"/>
    </xf>
    <xf numFmtId="0" fontId="0" fillId="0" borderId="41" xfId="0" applyFont="1" applyBorder="1" applyAlignment="1">
      <alignment horizontal="center" vertical="center"/>
    </xf>
    <xf numFmtId="44" fontId="0" fillId="0" borderId="42" xfId="44" applyNumberFormat="1" applyFont="1" applyBorder="1" applyAlignment="1">
      <alignment vertical="center"/>
    </xf>
    <xf numFmtId="44" fontId="0" fillId="40" borderId="42" xfId="44" applyNumberFormat="1" applyFont="1" applyFill="1" applyBorder="1" applyAlignment="1">
      <alignment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44" fontId="5" fillId="41" borderId="42" xfId="44" applyNumberFormat="1" applyFont="1" applyFill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2" borderId="36" xfId="0" applyFont="1" applyFill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44" fontId="0" fillId="40" borderId="36" xfId="44" applyNumberFormat="1" applyFont="1" applyFill="1" applyBorder="1" applyAlignment="1">
      <alignment vertical="center"/>
    </xf>
    <xf numFmtId="44" fontId="5" fillId="41" borderId="36" xfId="44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47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 wrapText="1"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44" fontId="0" fillId="40" borderId="44" xfId="44" applyNumberFormat="1" applyFont="1" applyFill="1" applyBorder="1" applyAlignment="1">
      <alignment vertical="center"/>
    </xf>
    <xf numFmtId="7" fontId="0" fillId="40" borderId="44" xfId="44" applyNumberFormat="1" applyFont="1" applyFill="1" applyBorder="1" applyAlignment="1">
      <alignment/>
    </xf>
    <xf numFmtId="7" fontId="0" fillId="40" borderId="44" xfId="44" applyNumberFormat="1" applyFont="1" applyFill="1" applyBorder="1" applyAlignment="1">
      <alignment/>
    </xf>
    <xf numFmtId="44" fontId="0" fillId="40" borderId="44" xfId="44" applyNumberFormat="1" applyFont="1" applyFill="1" applyBorder="1" applyAlignment="1">
      <alignment/>
    </xf>
    <xf numFmtId="7" fontId="0" fillId="42" borderId="0" xfId="44" applyNumberFormat="1" applyFont="1" applyFill="1" applyBorder="1" applyAlignment="1">
      <alignment/>
    </xf>
    <xf numFmtId="0" fontId="0" fillId="43" borderId="44" xfId="0" applyFont="1" applyFill="1" applyBorder="1" applyAlignment="1">
      <alignment horizontal="center"/>
    </xf>
    <xf numFmtId="44" fontId="33" fillId="0" borderId="16" xfId="57" applyNumberFormat="1" applyBorder="1" applyAlignment="1">
      <alignment horizontal="right" vertical="center"/>
      <protection/>
    </xf>
    <xf numFmtId="44" fontId="33" fillId="0" borderId="23" xfId="57" applyNumberFormat="1" applyBorder="1" applyAlignment="1">
      <alignment horizontal="right" vertical="center"/>
      <protection/>
    </xf>
    <xf numFmtId="164" fontId="33" fillId="0" borderId="18" xfId="57" applyNumberFormat="1" applyBorder="1" applyAlignment="1">
      <alignment horizontal="right" vertical="center"/>
      <protection/>
    </xf>
    <xf numFmtId="0" fontId="52" fillId="0" borderId="0" xfId="57" applyFont="1" applyFill="1" applyBorder="1" applyAlignment="1">
      <alignment horizontal="left" vertical="center"/>
      <protection/>
    </xf>
    <xf numFmtId="3" fontId="33" fillId="44" borderId="51" xfId="57" applyNumberFormat="1" applyFill="1" applyBorder="1" applyAlignment="1">
      <alignment horizontal="right" vertical="center"/>
      <protection/>
    </xf>
    <xf numFmtId="164" fontId="0" fillId="34" borderId="20" xfId="0" applyNumberFormat="1" applyFill="1" applyBorder="1" applyAlignment="1">
      <alignment horizontal="right" indent="2"/>
    </xf>
    <xf numFmtId="164" fontId="0" fillId="34" borderId="16" xfId="0" applyNumberFormat="1" applyFill="1" applyBorder="1" applyAlignment="1">
      <alignment horizontal="right" indent="2"/>
    </xf>
    <xf numFmtId="164" fontId="0" fillId="34" borderId="23" xfId="0" applyNumberFormat="1" applyFill="1" applyBorder="1" applyAlignment="1">
      <alignment horizontal="right" indent="2"/>
    </xf>
    <xf numFmtId="3" fontId="50" fillId="33" borderId="18" xfId="0" applyNumberFormat="1" applyFont="1" applyFill="1" applyBorder="1" applyAlignment="1">
      <alignment horizontal="right" indent="2"/>
    </xf>
    <xf numFmtId="4" fontId="0" fillId="35" borderId="52" xfId="0" applyNumberFormat="1" applyFill="1" applyBorder="1" applyAlignment="1">
      <alignment horizontal="center"/>
    </xf>
    <xf numFmtId="4" fontId="0" fillId="33" borderId="53" xfId="0" applyNumberFormat="1" applyFill="1" applyBorder="1" applyAlignment="1">
      <alignment horizontal="center"/>
    </xf>
    <xf numFmtId="4" fontId="0" fillId="35" borderId="53" xfId="0" applyNumberFormat="1" applyFill="1" applyBorder="1" applyAlignment="1">
      <alignment horizontal="center"/>
    </xf>
    <xf numFmtId="4" fontId="0" fillId="35" borderId="54" xfId="0" applyNumberFormat="1" applyFill="1" applyBorder="1" applyAlignment="1">
      <alignment horizontal="center"/>
    </xf>
    <xf numFmtId="3" fontId="0" fillId="35" borderId="55" xfId="0" applyNumberFormat="1" applyFill="1" applyBorder="1" applyAlignment="1">
      <alignment horizontal="center"/>
    </xf>
    <xf numFmtId="44" fontId="5" fillId="41" borderId="41" xfId="44" applyNumberFormat="1" applyFont="1" applyFill="1" applyBorder="1" applyAlignment="1">
      <alignment vertical="center"/>
    </xf>
    <xf numFmtId="43" fontId="0" fillId="40" borderId="41" xfId="44" applyNumberFormat="1" applyFont="1" applyFill="1" applyBorder="1" applyAlignment="1">
      <alignment vertical="center"/>
    </xf>
    <xf numFmtId="43" fontId="0" fillId="40" borderId="42" xfId="44" applyNumberFormat="1" applyFont="1" applyFill="1" applyBorder="1" applyAlignment="1">
      <alignment vertical="center"/>
    </xf>
    <xf numFmtId="3" fontId="0" fillId="33" borderId="55" xfId="0" applyNumberFormat="1" applyFill="1" applyBorder="1" applyAlignment="1">
      <alignment horizontal="center"/>
    </xf>
    <xf numFmtId="43" fontId="33" fillId="0" borderId="16" xfId="57" applyNumberFormat="1" applyBorder="1" applyAlignment="1">
      <alignment horizontal="right" vertical="center"/>
      <protection/>
    </xf>
    <xf numFmtId="0" fontId="0" fillId="0" borderId="49" xfId="0" applyFont="1" applyBorder="1" applyAlignment="1">
      <alignment horizontal="left" vertical="center" indent="1"/>
    </xf>
    <xf numFmtId="0" fontId="0" fillId="0" borderId="50" xfId="0" applyFont="1" applyBorder="1" applyAlignment="1">
      <alignment horizontal="left" vertical="center" indent="1"/>
    </xf>
    <xf numFmtId="0" fontId="0" fillId="0" borderId="42" xfId="0" applyFont="1" applyBorder="1" applyAlignment="1">
      <alignment horizontal="left" vertical="center" indent="1"/>
    </xf>
    <xf numFmtId="0" fontId="0" fillId="36" borderId="0" xfId="0" applyFont="1" applyFill="1" applyAlignment="1">
      <alignment horizontal="right"/>
    </xf>
    <xf numFmtId="0" fontId="0" fillId="0" borderId="56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41" xfId="0" applyNumberFormat="1" applyFont="1" applyBorder="1" applyAlignment="1">
      <alignment horizontal="left" vertical="center"/>
    </xf>
    <xf numFmtId="1" fontId="0" fillId="0" borderId="41" xfId="0" applyNumberFormat="1" applyFont="1" applyBorder="1" applyAlignment="1">
      <alignment horizontal="left" vertical="center"/>
    </xf>
    <xf numFmtId="0" fontId="0" fillId="0" borderId="62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44" fillId="0" borderId="48" xfId="53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0" fillId="0" borderId="48" xfId="0" applyFont="1" applyBorder="1" applyAlignment="1">
      <alignment horizontal="left" vertical="center" wrapText="1"/>
    </xf>
    <xf numFmtId="0" fontId="0" fillId="36" borderId="33" xfId="0" applyFont="1" applyFill="1" applyBorder="1" applyAlignment="1">
      <alignment horizontal="right"/>
    </xf>
    <xf numFmtId="0" fontId="0" fillId="36" borderId="34" xfId="0" applyFont="1" applyFill="1" applyBorder="1" applyAlignment="1">
      <alignment horizontal="right"/>
    </xf>
    <xf numFmtId="0" fontId="0" fillId="36" borderId="0" xfId="0" applyFont="1" applyFill="1" applyAlignment="1">
      <alignment horizontal="right"/>
    </xf>
    <xf numFmtId="0" fontId="4" fillId="0" borderId="6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65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4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left" vertical="center" wrapText="1"/>
    </xf>
    <xf numFmtId="0" fontId="44" fillId="0" borderId="47" xfId="53" applyFont="1" applyBorder="1" applyAlignment="1">
      <alignment horizontal="left" vertical="center" wrapText="1"/>
    </xf>
    <xf numFmtId="0" fontId="44" fillId="0" borderId="36" xfId="53" applyFont="1" applyBorder="1" applyAlignment="1">
      <alignment horizontal="left" vertical="center" wrapText="1"/>
    </xf>
    <xf numFmtId="0" fontId="4" fillId="2" borderId="49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44" fillId="0" borderId="47" xfId="53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4" fillId="0" borderId="47" xfId="0" applyFont="1" applyBorder="1" applyAlignment="1">
      <alignment horizontal="right" vertical="center"/>
    </xf>
    <xf numFmtId="0" fontId="4" fillId="0" borderId="48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7" fillId="0" borderId="46" xfId="0" applyFont="1" applyBorder="1" applyAlignment="1">
      <alignment/>
    </xf>
    <xf numFmtId="0" fontId="6" fillId="0" borderId="3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34" xfId="0" applyFont="1" applyBorder="1" applyAlignment="1">
      <alignment/>
    </xf>
    <xf numFmtId="0" fontId="0" fillId="0" borderId="48" xfId="0" applyFont="1" applyBorder="1" applyAlignment="1">
      <alignment horizontal="right" vertical="center"/>
    </xf>
    <xf numFmtId="0" fontId="0" fillId="36" borderId="0" xfId="0" applyFont="1" applyFill="1" applyBorder="1" applyAlignment="1">
      <alignment horizontal="right"/>
    </xf>
    <xf numFmtId="0" fontId="0" fillId="0" borderId="68" xfId="0" applyFont="1" applyBorder="1" applyAlignment="1">
      <alignment vertical="center" wrapText="1"/>
    </xf>
    <xf numFmtId="0" fontId="0" fillId="43" borderId="47" xfId="0" applyFont="1" applyFill="1" applyBorder="1" applyAlignment="1">
      <alignment horizontal="left"/>
    </xf>
    <xf numFmtId="0" fontId="0" fillId="43" borderId="48" xfId="0" applyFont="1" applyFill="1" applyBorder="1" applyAlignment="1">
      <alignment horizontal="left"/>
    </xf>
    <xf numFmtId="0" fontId="0" fillId="43" borderId="69" xfId="0" applyFont="1" applyFill="1" applyBorder="1" applyAlignment="1">
      <alignment horizontal="left"/>
    </xf>
    <xf numFmtId="0" fontId="0" fillId="0" borderId="59" xfId="0" applyFont="1" applyBorder="1" applyAlignment="1">
      <alignment horizontal="left" vertical="center" indent="1"/>
    </xf>
    <xf numFmtId="0" fontId="0" fillId="0" borderId="60" xfId="0" applyFont="1" applyBorder="1" applyAlignment="1">
      <alignment horizontal="left" vertical="center" indent="1"/>
    </xf>
    <xf numFmtId="0" fontId="0" fillId="0" borderId="61" xfId="0" applyFont="1" applyBorder="1" applyAlignment="1">
      <alignment horizontal="left" vertical="center" indent="1"/>
    </xf>
    <xf numFmtId="0" fontId="0" fillId="36" borderId="49" xfId="0" applyFont="1" applyFill="1" applyBorder="1" applyAlignment="1">
      <alignment horizontal="center"/>
    </xf>
    <xf numFmtId="0" fontId="0" fillId="36" borderId="50" xfId="0" applyFont="1" applyFill="1" applyBorder="1" applyAlignment="1">
      <alignment horizontal="center"/>
    </xf>
    <xf numFmtId="0" fontId="44" fillId="0" borderId="48" xfId="53" applyFont="1" applyBorder="1" applyAlignment="1">
      <alignment horizontal="left" vertical="center" wrapText="1"/>
    </xf>
    <xf numFmtId="0" fontId="4" fillId="2" borderId="47" xfId="0" applyFont="1" applyFill="1" applyBorder="1" applyAlignment="1">
      <alignment horizontal="center"/>
    </xf>
    <xf numFmtId="0" fontId="4" fillId="2" borderId="48" xfId="0" applyFont="1" applyFill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0" fillId="0" borderId="65" xfId="0" applyFont="1" applyBorder="1" applyAlignment="1">
      <alignment horizontal="left" vertical="center" wrapText="1"/>
    </xf>
    <xf numFmtId="0" fontId="0" fillId="0" borderId="66" xfId="0" applyFont="1" applyBorder="1" applyAlignment="1">
      <alignment horizontal="left" vertical="center" wrapText="1"/>
    </xf>
    <xf numFmtId="0" fontId="44" fillId="0" borderId="68" xfId="53" applyFont="1" applyBorder="1" applyAlignment="1">
      <alignment horizontal="left" vertical="center" wrapText="1"/>
    </xf>
    <xf numFmtId="0" fontId="2" fillId="8" borderId="70" xfId="57" applyFont="1" applyFill="1" applyBorder="1" applyAlignment="1">
      <alignment horizontal="center" vertical="center"/>
      <protection/>
    </xf>
    <xf numFmtId="0" fontId="2" fillId="8" borderId="71" xfId="57" applyFont="1" applyFill="1" applyBorder="1" applyAlignment="1">
      <alignment horizontal="center" vertical="center"/>
      <protection/>
    </xf>
    <xf numFmtId="0" fontId="2" fillId="8" borderId="72" xfId="57" applyFont="1" applyFill="1" applyBorder="1" applyAlignment="1">
      <alignment horizontal="center" vertical="center"/>
      <protection/>
    </xf>
    <xf numFmtId="0" fontId="2" fillId="8" borderId="12" xfId="57" applyFont="1" applyFill="1" applyBorder="1" applyAlignment="1">
      <alignment horizontal="center" vertical="center"/>
      <protection/>
    </xf>
    <xf numFmtId="0" fontId="2" fillId="8" borderId="13" xfId="57" applyFont="1" applyFill="1" applyBorder="1" applyAlignment="1">
      <alignment horizontal="center" vertical="center"/>
      <protection/>
    </xf>
    <xf numFmtId="0" fontId="2" fillId="8" borderId="14" xfId="57" applyFont="1" applyFill="1" applyBorder="1" applyAlignment="1">
      <alignment horizontal="center" vertical="center"/>
      <protection/>
    </xf>
    <xf numFmtId="0" fontId="55" fillId="8" borderId="25" xfId="57" applyFont="1" applyFill="1" applyBorder="1" applyAlignment="1">
      <alignment horizontal="center" vertical="center"/>
      <protection/>
    </xf>
    <xf numFmtId="0" fontId="55" fillId="8" borderId="51" xfId="57" applyFont="1" applyFill="1" applyBorder="1" applyAlignment="1">
      <alignment horizontal="center" vertical="center"/>
      <protection/>
    </xf>
    <xf numFmtId="0" fontId="52" fillId="0" borderId="27" xfId="57" applyFont="1" applyBorder="1" applyAlignment="1">
      <alignment horizontal="left" vertical="center"/>
      <protection/>
    </xf>
    <xf numFmtId="0" fontId="52" fillId="0" borderId="73" xfId="57" applyFont="1" applyBorder="1" applyAlignment="1">
      <alignment horizontal="left" vertical="center"/>
      <protection/>
    </xf>
    <xf numFmtId="0" fontId="52" fillId="0" borderId="27" xfId="57" applyFont="1" applyBorder="1" applyAlignment="1">
      <alignment horizontal="left" vertical="center" wrapText="1"/>
      <protection/>
    </xf>
    <xf numFmtId="0" fontId="52" fillId="0" borderId="73" xfId="57" applyFont="1" applyBorder="1" applyAlignment="1">
      <alignment horizontal="left" vertical="center" wrapText="1"/>
      <protection/>
    </xf>
    <xf numFmtId="0" fontId="55" fillId="8" borderId="74" xfId="0" applyFont="1" applyFill="1" applyBorder="1" applyAlignment="1">
      <alignment horizontal="left"/>
    </xf>
    <xf numFmtId="0" fontId="55" fillId="8" borderId="75" xfId="0" applyFont="1" applyFill="1" applyBorder="1" applyAlignment="1">
      <alignment horizontal="left"/>
    </xf>
    <xf numFmtId="0" fontId="55" fillId="8" borderId="19" xfId="0" applyFont="1" applyFill="1" applyBorder="1" applyAlignment="1">
      <alignment horizontal="left"/>
    </xf>
    <xf numFmtId="0" fontId="55" fillId="8" borderId="76" xfId="0" applyFont="1" applyFill="1" applyBorder="1" applyAlignment="1">
      <alignment horizontal="left"/>
    </xf>
    <xf numFmtId="0" fontId="55" fillId="8" borderId="25" xfId="0" applyFont="1" applyFill="1" applyBorder="1" applyAlignment="1">
      <alignment horizontal="left"/>
    </xf>
    <xf numFmtId="0" fontId="55" fillId="8" borderId="77" xfId="0" applyFont="1" applyFill="1" applyBorder="1" applyAlignment="1">
      <alignment horizontal="left"/>
    </xf>
    <xf numFmtId="0" fontId="2" fillId="8" borderId="78" xfId="0" applyFont="1" applyFill="1" applyBorder="1" applyAlignment="1">
      <alignment horizontal="center" vertical="center"/>
    </xf>
    <xf numFmtId="0" fontId="2" fillId="8" borderId="79" xfId="0" applyFont="1" applyFill="1" applyBorder="1" applyAlignment="1">
      <alignment horizontal="center" vertical="center"/>
    </xf>
    <xf numFmtId="0" fontId="2" fillId="8" borderId="80" xfId="0" applyFont="1" applyFill="1" applyBorder="1" applyAlignment="1">
      <alignment horizontal="center" vertical="center"/>
    </xf>
    <xf numFmtId="0" fontId="55" fillId="8" borderId="27" xfId="0" applyFont="1" applyFill="1" applyBorder="1" applyAlignment="1">
      <alignment horizontal="left"/>
    </xf>
    <xf numFmtId="0" fontId="55" fillId="8" borderId="81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BE2F1"/>
      <rgbColor rgb="00FFFF99"/>
      <rgbColor rgb="0099CCFF"/>
      <rgbColor rgb="00FF99CC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25"/>
          <c:y val="-0.01075"/>
          <c:w val="0.65775"/>
          <c:h val="0.87375"/>
        </c:manualLayout>
      </c:layout>
      <c:lineChart>
        <c:grouping val="standard"/>
        <c:varyColors val="0"/>
        <c:ser>
          <c:idx val="0"/>
          <c:order val="0"/>
          <c:tx>
            <c:strRef>
              <c:f>'BE-ANALYSIS'!$D$12</c:f>
              <c:strCache>
                <c:ptCount val="1"/>
                <c:pt idx="0">
                  <c:v>Fixed Cost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'BE-ANALYSIS'!$C$13:$C$34</c:f>
              <c:numCache/>
            </c:numRef>
          </c:cat>
          <c:val>
            <c:numRef>
              <c:f>'BE-ANALYSIS'!$D$13:$D$34</c:f>
              <c:numCache/>
            </c:numRef>
          </c:val>
          <c:smooth val="0"/>
        </c:ser>
        <c:ser>
          <c:idx val="2"/>
          <c:order val="1"/>
          <c:tx>
            <c:strRef>
              <c:f>'BE-ANALYSIS'!$F$12</c:f>
              <c:strCache>
                <c:ptCount val="1"/>
                <c:pt idx="0">
                  <c:v>Total Cost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'BE-ANALYSIS'!$C$13:$C$34</c:f>
              <c:numCache/>
            </c:numRef>
          </c:cat>
          <c:val>
            <c:numRef>
              <c:f>'BE-ANALYSIS'!$F$13:$F$34</c:f>
              <c:numCache/>
            </c:numRef>
          </c:val>
          <c:smooth val="0"/>
        </c:ser>
        <c:ser>
          <c:idx val="3"/>
          <c:order val="2"/>
          <c:tx>
            <c:strRef>
              <c:f>'BE-ANALYSIS'!$G$12</c:f>
              <c:strCache>
                <c:ptCount val="1"/>
                <c:pt idx="0">
                  <c:v>Revenue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'BE-ANALYSIS'!$C$13:$C$34</c:f>
              <c:numCache/>
            </c:numRef>
          </c:cat>
          <c:val>
            <c:numRef>
              <c:f>'BE-ANALYSIS'!$G$13:$G$34</c:f>
              <c:numCache/>
            </c:numRef>
          </c:val>
          <c:smooth val="0"/>
        </c:ser>
        <c:marker val="1"/>
        <c:axId val="31598201"/>
        <c:axId val="15948354"/>
      </c:lineChart>
      <c:catAx>
        <c:axId val="31598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Units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948354"/>
        <c:crosses val="autoZero"/>
        <c:auto val="1"/>
        <c:lblOffset val="100"/>
        <c:tickLblSkip val="2"/>
        <c:noMultiLvlLbl val="0"/>
      </c:catAx>
      <c:valAx>
        <c:axId val="15948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Amount</a:t>
                </a:r>
              </a:p>
            </c:rich>
          </c:tx>
          <c:layout>
            <c:manualLayout>
              <c:xMode val="factor"/>
              <c:yMode val="factor"/>
              <c:x val="-0.001"/>
              <c:y val="0.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982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75"/>
          <c:y val="0.32875"/>
          <c:w val="0.2225"/>
          <c:h val="0.32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-0.01075"/>
          <c:w val="0.7055"/>
          <c:h val="0.883"/>
        </c:manualLayout>
      </c:layout>
      <c:lineChart>
        <c:grouping val="standard"/>
        <c:varyColors val="0"/>
        <c:ser>
          <c:idx val="0"/>
          <c:order val="0"/>
          <c:tx>
            <c:strRef>
              <c:f>'BE-ANALYSIS'!$D$12</c:f>
              <c:strCache>
                <c:ptCount val="1"/>
                <c:pt idx="0">
                  <c:v>Fixed Cost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'BE-ANALYSIS'!$C$13:$C$34</c:f>
              <c:numCache>
                <c:ptCount val="22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450</c:v>
                </c:pt>
                <c:pt idx="9">
                  <c:v>500</c:v>
                </c:pt>
                <c:pt idx="10">
                  <c:v>550</c:v>
                </c:pt>
                <c:pt idx="11">
                  <c:v>600</c:v>
                </c:pt>
                <c:pt idx="12">
                  <c:v>650</c:v>
                </c:pt>
                <c:pt idx="13">
                  <c:v>700</c:v>
                </c:pt>
                <c:pt idx="14">
                  <c:v>750</c:v>
                </c:pt>
                <c:pt idx="15">
                  <c:v>800</c:v>
                </c:pt>
                <c:pt idx="16">
                  <c:v>850</c:v>
                </c:pt>
                <c:pt idx="17">
                  <c:v>900</c:v>
                </c:pt>
                <c:pt idx="18">
                  <c:v>950</c:v>
                </c:pt>
                <c:pt idx="19">
                  <c:v>1000</c:v>
                </c:pt>
                <c:pt idx="20">
                  <c:v>1050</c:v>
                </c:pt>
                <c:pt idx="21">
                  <c:v>1100</c:v>
                </c:pt>
              </c:numCache>
            </c:numRef>
          </c:cat>
          <c:val>
            <c:numRef>
              <c:f>'BE-ANALYSIS'!$D$13:$D$34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'BE-ANALYSIS'!$F$12</c:f>
              <c:strCache>
                <c:ptCount val="1"/>
                <c:pt idx="0">
                  <c:v>Total Cost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'BE-ANALYSIS'!$C$13:$C$34</c:f>
              <c:numCache>
                <c:ptCount val="22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450</c:v>
                </c:pt>
                <c:pt idx="9">
                  <c:v>500</c:v>
                </c:pt>
                <c:pt idx="10">
                  <c:v>550</c:v>
                </c:pt>
                <c:pt idx="11">
                  <c:v>600</c:v>
                </c:pt>
                <c:pt idx="12">
                  <c:v>650</c:v>
                </c:pt>
                <c:pt idx="13">
                  <c:v>700</c:v>
                </c:pt>
                <c:pt idx="14">
                  <c:v>750</c:v>
                </c:pt>
                <c:pt idx="15">
                  <c:v>800</c:v>
                </c:pt>
                <c:pt idx="16">
                  <c:v>850</c:v>
                </c:pt>
                <c:pt idx="17">
                  <c:v>900</c:v>
                </c:pt>
                <c:pt idx="18">
                  <c:v>950</c:v>
                </c:pt>
                <c:pt idx="19">
                  <c:v>1000</c:v>
                </c:pt>
                <c:pt idx="20">
                  <c:v>1050</c:v>
                </c:pt>
                <c:pt idx="21">
                  <c:v>1100</c:v>
                </c:pt>
              </c:numCache>
            </c:numRef>
          </c:cat>
          <c:val>
            <c:numRef>
              <c:f>'BE-ANALYSIS'!$F$13:$F$34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'BE-ANALYSIS'!$G$12</c:f>
              <c:strCache>
                <c:ptCount val="1"/>
                <c:pt idx="0">
                  <c:v>Revenue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'BE-ANALYSIS'!$C$13:$C$34</c:f>
              <c:numCache>
                <c:ptCount val="22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450</c:v>
                </c:pt>
                <c:pt idx="9">
                  <c:v>500</c:v>
                </c:pt>
                <c:pt idx="10">
                  <c:v>550</c:v>
                </c:pt>
                <c:pt idx="11">
                  <c:v>600</c:v>
                </c:pt>
                <c:pt idx="12">
                  <c:v>650</c:v>
                </c:pt>
                <c:pt idx="13">
                  <c:v>700</c:v>
                </c:pt>
                <c:pt idx="14">
                  <c:v>750</c:v>
                </c:pt>
                <c:pt idx="15">
                  <c:v>800</c:v>
                </c:pt>
                <c:pt idx="16">
                  <c:v>850</c:v>
                </c:pt>
                <c:pt idx="17">
                  <c:v>900</c:v>
                </c:pt>
                <c:pt idx="18">
                  <c:v>950</c:v>
                </c:pt>
                <c:pt idx="19">
                  <c:v>1000</c:v>
                </c:pt>
                <c:pt idx="20">
                  <c:v>1050</c:v>
                </c:pt>
                <c:pt idx="21">
                  <c:v>1100</c:v>
                </c:pt>
              </c:numCache>
            </c:numRef>
          </c:cat>
          <c:val>
            <c:numRef>
              <c:f>'BE-ANALYSIS'!$G$13:$G$34</c:f>
              <c:numCache>
                <c:ptCount val="22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450</c:v>
                </c:pt>
                <c:pt idx="9">
                  <c:v>500</c:v>
                </c:pt>
                <c:pt idx="10">
                  <c:v>550</c:v>
                </c:pt>
                <c:pt idx="11">
                  <c:v>600</c:v>
                </c:pt>
                <c:pt idx="12">
                  <c:v>650</c:v>
                </c:pt>
                <c:pt idx="13">
                  <c:v>700</c:v>
                </c:pt>
                <c:pt idx="14">
                  <c:v>750</c:v>
                </c:pt>
                <c:pt idx="15">
                  <c:v>800</c:v>
                </c:pt>
                <c:pt idx="16">
                  <c:v>850</c:v>
                </c:pt>
                <c:pt idx="17">
                  <c:v>900</c:v>
                </c:pt>
                <c:pt idx="18">
                  <c:v>950</c:v>
                </c:pt>
                <c:pt idx="19">
                  <c:v>1000</c:v>
                </c:pt>
                <c:pt idx="20">
                  <c:v>1050</c:v>
                </c:pt>
                <c:pt idx="21">
                  <c:v>1100</c:v>
                </c:pt>
              </c:numCache>
            </c:numRef>
          </c:val>
          <c:smooth val="0"/>
        </c:ser>
        <c:marker val="1"/>
        <c:axId val="9317459"/>
        <c:axId val="16748268"/>
      </c:lineChart>
      <c:catAx>
        <c:axId val="9317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Units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748268"/>
        <c:crosses val="autoZero"/>
        <c:auto val="1"/>
        <c:lblOffset val="100"/>
        <c:tickLblSkip val="2"/>
        <c:noMultiLvlLbl val="0"/>
      </c:catAx>
      <c:valAx>
        <c:axId val="16748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Amount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174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275"/>
          <c:y val="0.32875"/>
          <c:w val="0.1875"/>
          <c:h val="0.32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2</xdr:row>
      <xdr:rowOff>28575</xdr:rowOff>
    </xdr:from>
    <xdr:to>
      <xdr:col>8</xdr:col>
      <xdr:colOff>142875</xdr:colOff>
      <xdr:row>10</xdr:row>
      <xdr:rowOff>152400</xdr:rowOff>
    </xdr:to>
    <xdr:graphicFrame>
      <xdr:nvGraphicFramePr>
        <xdr:cNvPr id="1" name="Chart 8"/>
        <xdr:cNvGraphicFramePr/>
      </xdr:nvGraphicFramePr>
      <xdr:xfrm>
        <a:off x="3838575" y="581025"/>
        <a:ext cx="415290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552450</xdr:colOff>
      <xdr:row>2</xdr:row>
      <xdr:rowOff>152400</xdr:rowOff>
    </xdr:from>
    <xdr:to>
      <xdr:col>6</xdr:col>
      <xdr:colOff>1190625</xdr:colOff>
      <xdr:row>3</xdr:row>
      <xdr:rowOff>142875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638800" y="704850"/>
          <a:ext cx="638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B/E point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2</xdr:row>
      <xdr:rowOff>19050</xdr:rowOff>
    </xdr:from>
    <xdr:to>
      <xdr:col>8</xdr:col>
      <xdr:colOff>85725</xdr:colOff>
      <xdr:row>10</xdr:row>
      <xdr:rowOff>142875</xdr:rowOff>
    </xdr:to>
    <xdr:graphicFrame>
      <xdr:nvGraphicFramePr>
        <xdr:cNvPr id="1" name="Chart 1"/>
        <xdr:cNvGraphicFramePr/>
      </xdr:nvGraphicFramePr>
      <xdr:xfrm>
        <a:off x="2266950" y="571500"/>
        <a:ext cx="245745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552450</xdr:colOff>
      <xdr:row>2</xdr:row>
      <xdr:rowOff>152400</xdr:rowOff>
    </xdr:from>
    <xdr:to>
      <xdr:col>6</xdr:col>
      <xdr:colOff>895350</xdr:colOff>
      <xdr:row>3</xdr:row>
      <xdr:rowOff>142875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3552825" y="704850"/>
          <a:ext cx="342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B/E point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-ssears\LOCALS~1\Temp\HR_Template_Needs_Assess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hlawat\Documents\RESEARCH\CarnivalCase-Andy\WithExcel\Break%20Even%20Analyz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ining Needs Assessment"/>
      <sheetName val="Pivot Table 1"/>
      <sheetName val="Pivot Table 2"/>
      <sheetName val="Data"/>
      <sheetName val="Hel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reakEven Data"/>
      <sheetName val="BreakEven Analysis"/>
      <sheetName val="Readme"/>
      <sheetName val="Calculations"/>
      <sheetName val="PSW_Sheet"/>
    </sheetNames>
    <sheetDataSet>
      <sheetData sheetId="3">
        <row r="3">
          <cell r="F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tal-world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tal-world.com/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I81"/>
  <sheetViews>
    <sheetView showGridLines="0" tabSelected="1" zoomScalePageLayoutView="0" workbookViewId="0" topLeftCell="A1">
      <pane ySplit="16" topLeftCell="A17" activePane="bottomLeft" state="frozen"/>
      <selection pane="topLeft" activeCell="A1" sqref="A1"/>
      <selection pane="bottomLeft" activeCell="H13" sqref="H13"/>
    </sheetView>
  </sheetViews>
  <sheetFormatPr defaultColWidth="9.140625" defaultRowHeight="12.75"/>
  <cols>
    <col min="1" max="1" width="4.57421875" style="2" customWidth="1"/>
    <col min="2" max="2" width="20.7109375" style="2" customWidth="1"/>
    <col min="3" max="3" width="13.7109375" style="1" customWidth="1"/>
    <col min="4" max="4" width="15.7109375" style="1" customWidth="1"/>
    <col min="5" max="7" width="13.7109375" style="1" customWidth="1"/>
    <col min="8" max="8" width="14.7109375" style="1" customWidth="1"/>
    <col min="9" max="9" width="12.7109375" style="1" customWidth="1"/>
    <col min="10" max="16384" width="9.140625" style="1" customWidth="1"/>
  </cols>
  <sheetData>
    <row r="1" spans="1:9" ht="9.75" customHeight="1">
      <c r="A1" s="178" t="s">
        <v>71</v>
      </c>
      <c r="B1" s="179"/>
      <c r="C1" s="179"/>
      <c r="D1" s="179"/>
      <c r="E1" s="179"/>
      <c r="F1" s="179"/>
      <c r="G1" s="179"/>
      <c r="H1" s="179"/>
      <c r="I1" s="180"/>
    </row>
    <row r="2" spans="1:9" ht="12.75" customHeight="1">
      <c r="A2" s="181"/>
      <c r="B2" s="182"/>
      <c r="C2" s="182"/>
      <c r="D2" s="182"/>
      <c r="E2" s="182"/>
      <c r="F2" s="182"/>
      <c r="G2" s="182"/>
      <c r="H2" s="182"/>
      <c r="I2" s="183"/>
    </row>
    <row r="3" spans="1:9" s="50" customFormat="1" ht="9.75" customHeight="1">
      <c r="A3" s="181"/>
      <c r="B3" s="182"/>
      <c r="C3" s="182"/>
      <c r="D3" s="182"/>
      <c r="E3" s="182"/>
      <c r="F3" s="182"/>
      <c r="G3" s="182"/>
      <c r="H3" s="182"/>
      <c r="I3" s="183"/>
    </row>
    <row r="4" spans="1:9" s="50" customFormat="1" ht="7.5" customHeight="1">
      <c r="A4" s="51"/>
      <c r="B4" s="52"/>
      <c r="C4" s="53"/>
      <c r="D4" s="53"/>
      <c r="E4" s="53"/>
      <c r="F4" s="53"/>
      <c r="G4" s="53"/>
      <c r="H4" s="54"/>
      <c r="I4" s="55"/>
    </row>
    <row r="5" spans="1:9" ht="15.75" customHeight="1">
      <c r="A5" s="57"/>
      <c r="B5" s="58" t="s">
        <v>4</v>
      </c>
      <c r="C5" s="113" t="s">
        <v>67</v>
      </c>
      <c r="D5" s="59"/>
      <c r="E5" s="60" t="s">
        <v>0</v>
      </c>
      <c r="F5" s="187"/>
      <c r="G5" s="188"/>
      <c r="H5" s="189"/>
      <c r="I5" s="61"/>
    </row>
    <row r="6" spans="1:9" ht="7.5" customHeight="1">
      <c r="A6" s="57"/>
      <c r="B6" s="58"/>
      <c r="C6" s="62"/>
      <c r="D6" s="62"/>
      <c r="E6" s="62"/>
      <c r="F6" s="62"/>
      <c r="G6" s="62"/>
      <c r="H6" s="63"/>
      <c r="I6" s="61"/>
    </row>
    <row r="7" spans="1:9" ht="15.75" customHeight="1">
      <c r="A7" s="57"/>
      <c r="B7" s="58" t="s">
        <v>5</v>
      </c>
      <c r="C7" s="64" t="s">
        <v>72</v>
      </c>
      <c r="D7" s="65"/>
      <c r="E7" s="66"/>
      <c r="F7" s="62"/>
      <c r="G7" s="62"/>
      <c r="H7" s="63"/>
      <c r="I7" s="61"/>
    </row>
    <row r="8" spans="1:9" ht="7.5" customHeight="1">
      <c r="A8" s="57"/>
      <c r="B8" s="58"/>
      <c r="C8" s="59"/>
      <c r="D8" s="65"/>
      <c r="E8" s="66"/>
      <c r="F8" s="62"/>
      <c r="G8" s="62"/>
      <c r="H8" s="63"/>
      <c r="I8" s="61"/>
    </row>
    <row r="9" spans="1:9" ht="3.75" customHeight="1">
      <c r="A9" s="67"/>
      <c r="B9" s="68"/>
      <c r="C9" s="69"/>
      <c r="D9" s="70"/>
      <c r="E9" s="71"/>
      <c r="F9" s="72"/>
      <c r="G9" s="72"/>
      <c r="H9" s="73"/>
      <c r="I9" s="74"/>
    </row>
    <row r="10" spans="1:9" ht="7.5" customHeight="1">
      <c r="A10" s="57"/>
      <c r="B10" s="58"/>
      <c r="C10" s="62"/>
      <c r="D10" s="62"/>
      <c r="E10" s="62"/>
      <c r="F10" s="62"/>
      <c r="G10" s="62"/>
      <c r="H10" s="63"/>
      <c r="I10" s="61"/>
    </row>
    <row r="11" spans="1:9" ht="15" customHeight="1">
      <c r="A11" s="57"/>
      <c r="B11" s="75" t="s">
        <v>53</v>
      </c>
      <c r="C11" s="109">
        <f>H23</f>
        <v>0</v>
      </c>
      <c r="D11" s="75" t="s">
        <v>55</v>
      </c>
      <c r="E11" s="109">
        <f>F53</f>
        <v>250</v>
      </c>
      <c r="F11" s="158" t="s">
        <v>59</v>
      </c>
      <c r="G11" s="159"/>
      <c r="H11" s="110">
        <v>0</v>
      </c>
      <c r="I11" s="61"/>
    </row>
    <row r="12" spans="1:9" ht="7.5" customHeight="1">
      <c r="A12" s="57"/>
      <c r="B12" s="58"/>
      <c r="C12" s="62"/>
      <c r="D12" s="62"/>
      <c r="E12" s="62"/>
      <c r="F12" s="62"/>
      <c r="G12" s="62"/>
      <c r="H12" s="63"/>
      <c r="I12" s="61"/>
    </row>
    <row r="13" spans="1:9" ht="15" customHeight="1">
      <c r="A13" s="57"/>
      <c r="B13" s="75" t="s">
        <v>54</v>
      </c>
      <c r="C13" s="111">
        <f>H38</f>
        <v>250</v>
      </c>
      <c r="D13" s="75" t="s">
        <v>56</v>
      </c>
      <c r="E13" s="111">
        <f>H23</f>
        <v>0</v>
      </c>
      <c r="F13" s="160" t="s">
        <v>57</v>
      </c>
      <c r="G13" s="160"/>
      <c r="H13" s="109">
        <f>F62</f>
        <v>1</v>
      </c>
      <c r="I13" s="61"/>
    </row>
    <row r="14" spans="1:9" ht="7.5" customHeight="1">
      <c r="A14" s="57"/>
      <c r="B14" s="58"/>
      <c r="C14" s="62"/>
      <c r="D14" s="62"/>
      <c r="E14" s="62"/>
      <c r="F14" s="62"/>
      <c r="G14" s="62"/>
      <c r="H14" s="63"/>
      <c r="I14" s="61"/>
    </row>
    <row r="15" spans="1:9" ht="15" customHeight="1">
      <c r="A15" s="57"/>
      <c r="B15" s="75"/>
      <c r="C15" s="112"/>
      <c r="D15" s="75"/>
      <c r="E15" s="185" t="s">
        <v>58</v>
      </c>
      <c r="F15" s="185"/>
      <c r="G15" s="159"/>
      <c r="H15" s="109">
        <f>H11-H13</f>
        <v>-1</v>
      </c>
      <c r="I15" s="61"/>
    </row>
    <row r="16" spans="1:9" ht="12.75">
      <c r="A16" s="193"/>
      <c r="B16" s="194"/>
      <c r="C16" s="194"/>
      <c r="D16" s="194"/>
      <c r="E16" s="194"/>
      <c r="F16" s="194"/>
      <c r="G16" s="194"/>
      <c r="H16" s="194"/>
      <c r="I16" s="61"/>
    </row>
    <row r="17" spans="1:9" ht="19.5" customHeight="1">
      <c r="A17" s="196" t="s">
        <v>74</v>
      </c>
      <c r="B17" s="197"/>
      <c r="C17" s="197"/>
      <c r="D17" s="197"/>
      <c r="E17" s="197"/>
      <c r="F17" s="197"/>
      <c r="G17" s="197"/>
      <c r="H17" s="197"/>
      <c r="I17" s="76"/>
    </row>
    <row r="18" spans="1:9" ht="19.5" customHeight="1" thickBot="1">
      <c r="A18" s="77" t="s">
        <v>1</v>
      </c>
      <c r="B18" s="198" t="s">
        <v>2</v>
      </c>
      <c r="C18" s="199"/>
      <c r="D18" s="200" t="s">
        <v>3</v>
      </c>
      <c r="E18" s="200"/>
      <c r="F18" s="78" t="s">
        <v>39</v>
      </c>
      <c r="G18" s="79" t="s">
        <v>40</v>
      </c>
      <c r="H18" s="79" t="s">
        <v>38</v>
      </c>
      <c r="I18" s="80" t="s">
        <v>9</v>
      </c>
    </row>
    <row r="19" spans="1:9" ht="24.75" customHeight="1" thickTop="1">
      <c r="A19" s="81">
        <v>1</v>
      </c>
      <c r="B19" s="201"/>
      <c r="C19" s="202"/>
      <c r="D19" s="203"/>
      <c r="E19" s="166"/>
      <c r="F19" s="82"/>
      <c r="G19" s="83"/>
      <c r="H19" s="84">
        <f>F19*G19</f>
        <v>0</v>
      </c>
      <c r="I19" s="85" t="s">
        <v>41</v>
      </c>
    </row>
    <row r="20" spans="1:9" ht="24.75" customHeight="1">
      <c r="A20" s="81">
        <f>A19+1</f>
        <v>2</v>
      </c>
      <c r="B20" s="153"/>
      <c r="C20" s="154"/>
      <c r="D20" s="195"/>
      <c r="E20" s="157"/>
      <c r="F20" s="82"/>
      <c r="G20" s="83"/>
      <c r="H20" s="84">
        <f>F20*G20</f>
        <v>0</v>
      </c>
      <c r="I20" s="86" t="s">
        <v>41</v>
      </c>
    </row>
    <row r="21" spans="1:9" ht="24.75" customHeight="1">
      <c r="A21" s="81">
        <f>A20+1</f>
        <v>3</v>
      </c>
      <c r="B21" s="153"/>
      <c r="C21" s="154"/>
      <c r="D21" s="195"/>
      <c r="E21" s="157"/>
      <c r="F21" s="82"/>
      <c r="G21" s="83"/>
      <c r="H21" s="84">
        <f>F21*G21</f>
        <v>0</v>
      </c>
      <c r="I21" s="86" t="s">
        <v>41</v>
      </c>
    </row>
    <row r="22" spans="1:9" ht="24.75" customHeight="1">
      <c r="A22" s="81">
        <f>A21+1</f>
        <v>4</v>
      </c>
      <c r="B22" s="153"/>
      <c r="C22" s="154"/>
      <c r="D22" s="195"/>
      <c r="E22" s="157"/>
      <c r="F22" s="82"/>
      <c r="G22" s="83"/>
      <c r="H22" s="84">
        <f>F22*G22</f>
        <v>0</v>
      </c>
      <c r="I22" s="86" t="s">
        <v>41</v>
      </c>
    </row>
    <row r="23" spans="1:9" ht="19.5" customHeight="1">
      <c r="A23" s="173" t="s">
        <v>64</v>
      </c>
      <c r="B23" s="174"/>
      <c r="C23" s="174"/>
      <c r="D23" s="174"/>
      <c r="E23" s="174"/>
      <c r="F23" s="174"/>
      <c r="G23" s="175"/>
      <c r="H23" s="87">
        <f>SUM(H19:H22)</f>
        <v>0</v>
      </c>
      <c r="I23" s="88"/>
    </row>
    <row r="24" spans="1:9" ht="19.5" customHeight="1">
      <c r="A24" s="176" t="s">
        <v>6</v>
      </c>
      <c r="B24" s="177"/>
      <c r="C24" s="177"/>
      <c r="D24" s="177"/>
      <c r="E24" s="177"/>
      <c r="F24" s="177"/>
      <c r="G24" s="177"/>
      <c r="H24" s="177"/>
      <c r="I24" s="89"/>
    </row>
    <row r="25" spans="1:9" ht="19.5" customHeight="1" thickBot="1">
      <c r="A25" s="90" t="s">
        <v>1</v>
      </c>
      <c r="B25" s="161" t="s">
        <v>2</v>
      </c>
      <c r="C25" s="162"/>
      <c r="D25" s="165" t="s">
        <v>3</v>
      </c>
      <c r="E25" s="165"/>
      <c r="F25" s="161" t="s">
        <v>45</v>
      </c>
      <c r="G25" s="162"/>
      <c r="H25" s="91" t="s">
        <v>38</v>
      </c>
      <c r="I25" s="107" t="s">
        <v>9</v>
      </c>
    </row>
    <row r="26" spans="1:9" ht="19.5" customHeight="1" thickTop="1">
      <c r="A26" s="81">
        <f>A22+1</f>
        <v>5</v>
      </c>
      <c r="B26" s="201" t="s">
        <v>32</v>
      </c>
      <c r="C26" s="202"/>
      <c r="D26" s="186"/>
      <c r="E26" s="186"/>
      <c r="F26" s="163" t="s">
        <v>46</v>
      </c>
      <c r="G26" s="164"/>
      <c r="H26" s="92">
        <v>200</v>
      </c>
      <c r="I26" s="85" t="s">
        <v>47</v>
      </c>
    </row>
    <row r="27" spans="1:9" ht="19.5" customHeight="1">
      <c r="A27" s="81">
        <f aca="true" t="shared" si="0" ref="A27:A37">A26+1</f>
        <v>6</v>
      </c>
      <c r="B27" s="153"/>
      <c r="C27" s="154"/>
      <c r="D27" s="155"/>
      <c r="E27" s="156"/>
      <c r="F27" s="151"/>
      <c r="G27" s="152"/>
      <c r="H27" s="130"/>
      <c r="I27" s="86" t="s">
        <v>47</v>
      </c>
    </row>
    <row r="28" spans="1:9" ht="19.5" customHeight="1">
      <c r="A28" s="81">
        <f t="shared" si="0"/>
        <v>7</v>
      </c>
      <c r="B28" s="153"/>
      <c r="C28" s="154"/>
      <c r="D28" s="155"/>
      <c r="E28" s="156"/>
      <c r="F28" s="151"/>
      <c r="G28" s="152"/>
      <c r="H28" s="130"/>
      <c r="I28" s="86" t="s">
        <v>47</v>
      </c>
    </row>
    <row r="29" spans="1:9" ht="19.5" customHeight="1">
      <c r="A29" s="81">
        <f t="shared" si="0"/>
        <v>8</v>
      </c>
      <c r="B29" s="153"/>
      <c r="C29" s="154"/>
      <c r="D29" s="155"/>
      <c r="E29" s="156"/>
      <c r="F29" s="151"/>
      <c r="G29" s="152"/>
      <c r="H29" s="130"/>
      <c r="I29" s="86" t="s">
        <v>47</v>
      </c>
    </row>
    <row r="30" spans="1:9" ht="19.5" customHeight="1">
      <c r="A30" s="81">
        <f t="shared" si="0"/>
        <v>9</v>
      </c>
      <c r="B30" s="153"/>
      <c r="C30" s="154"/>
      <c r="D30" s="156"/>
      <c r="E30" s="156"/>
      <c r="F30" s="151"/>
      <c r="G30" s="152"/>
      <c r="H30" s="130"/>
      <c r="I30" s="86" t="s">
        <v>47</v>
      </c>
    </row>
    <row r="31" spans="1:9" ht="19.5" customHeight="1">
      <c r="A31" s="81">
        <f t="shared" si="0"/>
        <v>10</v>
      </c>
      <c r="B31" s="153" t="s">
        <v>33</v>
      </c>
      <c r="C31" s="154"/>
      <c r="D31" s="155" t="s">
        <v>34</v>
      </c>
      <c r="E31" s="156"/>
      <c r="F31" s="151"/>
      <c r="G31" s="152"/>
      <c r="H31" s="130">
        <v>50</v>
      </c>
      <c r="I31" s="86" t="s">
        <v>47</v>
      </c>
    </row>
    <row r="32" spans="1:9" ht="19.5" customHeight="1">
      <c r="A32" s="81">
        <f t="shared" si="0"/>
        <v>11</v>
      </c>
      <c r="B32" s="153"/>
      <c r="C32" s="154"/>
      <c r="D32" s="155"/>
      <c r="E32" s="156"/>
      <c r="F32" s="151"/>
      <c r="G32" s="152"/>
      <c r="H32" s="130"/>
      <c r="I32" s="86" t="s">
        <v>47</v>
      </c>
    </row>
    <row r="33" spans="1:9" ht="19.5" customHeight="1">
      <c r="A33" s="81">
        <f t="shared" si="0"/>
        <v>12</v>
      </c>
      <c r="B33" s="153"/>
      <c r="C33" s="154"/>
      <c r="D33" s="155"/>
      <c r="E33" s="156"/>
      <c r="F33" s="151"/>
      <c r="G33" s="152"/>
      <c r="H33" s="130"/>
      <c r="I33" s="86" t="s">
        <v>47</v>
      </c>
    </row>
    <row r="34" spans="1:9" ht="19.5" customHeight="1">
      <c r="A34" s="81">
        <f t="shared" si="0"/>
        <v>13</v>
      </c>
      <c r="B34" s="153"/>
      <c r="C34" s="154"/>
      <c r="D34" s="155"/>
      <c r="E34" s="156"/>
      <c r="F34" s="151"/>
      <c r="G34" s="152"/>
      <c r="H34" s="130"/>
      <c r="I34" s="86" t="s">
        <v>47</v>
      </c>
    </row>
    <row r="35" spans="1:9" ht="19.5" customHeight="1">
      <c r="A35" s="81">
        <f t="shared" si="0"/>
        <v>14</v>
      </c>
      <c r="B35" s="153"/>
      <c r="C35" s="154"/>
      <c r="D35" s="167"/>
      <c r="E35" s="168"/>
      <c r="F35" s="151"/>
      <c r="G35" s="152"/>
      <c r="H35" s="130"/>
      <c r="I35" s="86" t="s">
        <v>47</v>
      </c>
    </row>
    <row r="36" spans="1:9" ht="19.5" customHeight="1">
      <c r="A36" s="81">
        <f t="shared" si="0"/>
        <v>15</v>
      </c>
      <c r="B36" s="153"/>
      <c r="C36" s="154"/>
      <c r="D36" s="171"/>
      <c r="E36" s="172"/>
      <c r="F36" s="151"/>
      <c r="G36" s="152"/>
      <c r="H36" s="130"/>
      <c r="I36" s="86" t="s">
        <v>47</v>
      </c>
    </row>
    <row r="37" spans="1:9" ht="24.75" customHeight="1">
      <c r="A37" s="81">
        <f t="shared" si="0"/>
        <v>16</v>
      </c>
      <c r="B37" s="153"/>
      <c r="C37" s="154"/>
      <c r="D37" s="155"/>
      <c r="E37" s="156"/>
      <c r="F37" s="151"/>
      <c r="G37" s="152"/>
      <c r="H37" s="130"/>
      <c r="I37" s="86" t="s">
        <v>47</v>
      </c>
    </row>
    <row r="38" spans="1:9" ht="19.5" customHeight="1">
      <c r="A38" s="173" t="s">
        <v>37</v>
      </c>
      <c r="B38" s="174"/>
      <c r="C38" s="174"/>
      <c r="D38" s="174"/>
      <c r="E38" s="174"/>
      <c r="F38" s="174"/>
      <c r="G38" s="175"/>
      <c r="H38" s="93">
        <f>SUM(H26:H37)</f>
        <v>250</v>
      </c>
      <c r="I38" s="88"/>
    </row>
    <row r="39" spans="1:9" ht="19.5" customHeight="1">
      <c r="A39" s="169" t="s">
        <v>7</v>
      </c>
      <c r="B39" s="170"/>
      <c r="C39" s="170"/>
      <c r="D39" s="170"/>
      <c r="E39" s="170"/>
      <c r="F39" s="170"/>
      <c r="G39" s="94"/>
      <c r="H39" s="95"/>
      <c r="I39" s="96"/>
    </row>
    <row r="40" spans="1:9" ht="19.5" customHeight="1" thickBot="1">
      <c r="A40" s="90" t="s">
        <v>1</v>
      </c>
      <c r="B40" s="161" t="s">
        <v>2</v>
      </c>
      <c r="C40" s="162"/>
      <c r="D40" s="165"/>
      <c r="E40" s="165"/>
      <c r="F40" s="90" t="s">
        <v>43</v>
      </c>
      <c r="G40" s="137"/>
      <c r="H40" s="138"/>
      <c r="I40" s="139"/>
    </row>
    <row r="41" spans="1:9" ht="19.5" customHeight="1" thickTop="1">
      <c r="A41" s="81">
        <f>A37+1</f>
        <v>17</v>
      </c>
      <c r="B41" s="163" t="s">
        <v>32</v>
      </c>
      <c r="C41" s="164"/>
      <c r="D41" s="166"/>
      <c r="E41" s="166"/>
      <c r="F41" s="108">
        <v>200</v>
      </c>
      <c r="G41" s="97"/>
      <c r="H41" s="98"/>
      <c r="I41" s="99"/>
    </row>
    <row r="42" spans="1:9" ht="19.5" customHeight="1">
      <c r="A42" s="81">
        <f aca="true" t="shared" si="1" ref="A42:A52">A41+1</f>
        <v>18</v>
      </c>
      <c r="B42" s="151"/>
      <c r="C42" s="152"/>
      <c r="D42" s="157"/>
      <c r="E42" s="157"/>
      <c r="F42" s="129"/>
      <c r="G42" s="140"/>
      <c r="H42" s="141"/>
      <c r="I42" s="142"/>
    </row>
    <row r="43" spans="1:9" ht="19.5" customHeight="1">
      <c r="A43" s="81">
        <f t="shared" si="1"/>
        <v>19</v>
      </c>
      <c r="B43" s="151"/>
      <c r="C43" s="152"/>
      <c r="D43" s="157"/>
      <c r="E43" s="157"/>
      <c r="F43" s="129"/>
      <c r="G43" s="140"/>
      <c r="H43" s="141"/>
      <c r="I43" s="142"/>
    </row>
    <row r="44" spans="1:9" ht="19.5" customHeight="1">
      <c r="A44" s="81">
        <f t="shared" si="1"/>
        <v>20</v>
      </c>
      <c r="B44" s="151"/>
      <c r="C44" s="152"/>
      <c r="D44" s="157"/>
      <c r="E44" s="157"/>
      <c r="F44" s="129"/>
      <c r="G44" s="140"/>
      <c r="H44" s="141"/>
      <c r="I44" s="142"/>
    </row>
    <row r="45" spans="1:9" ht="19.5" customHeight="1">
      <c r="A45" s="81">
        <f t="shared" si="1"/>
        <v>21</v>
      </c>
      <c r="B45" s="151"/>
      <c r="C45" s="152"/>
      <c r="D45" s="157"/>
      <c r="E45" s="157"/>
      <c r="F45" s="129"/>
      <c r="G45" s="140"/>
      <c r="H45" s="141"/>
      <c r="I45" s="142"/>
    </row>
    <row r="46" spans="1:9" ht="19.5" customHeight="1">
      <c r="A46" s="81">
        <f t="shared" si="1"/>
        <v>22</v>
      </c>
      <c r="B46" s="151" t="s">
        <v>35</v>
      </c>
      <c r="C46" s="152"/>
      <c r="D46" s="157"/>
      <c r="E46" s="157"/>
      <c r="F46" s="129">
        <v>50</v>
      </c>
      <c r="G46" s="140"/>
      <c r="H46" s="141"/>
      <c r="I46" s="142"/>
    </row>
    <row r="47" spans="1:9" ht="19.5" customHeight="1">
      <c r="A47" s="81">
        <f t="shared" si="1"/>
        <v>23</v>
      </c>
      <c r="B47" s="151"/>
      <c r="C47" s="152"/>
      <c r="D47" s="157"/>
      <c r="E47" s="157"/>
      <c r="F47" s="129"/>
      <c r="G47" s="140"/>
      <c r="H47" s="141"/>
      <c r="I47" s="142"/>
    </row>
    <row r="48" spans="1:9" ht="19.5" customHeight="1">
      <c r="A48" s="81">
        <f t="shared" si="1"/>
        <v>24</v>
      </c>
      <c r="B48" s="151"/>
      <c r="C48" s="152"/>
      <c r="D48" s="157"/>
      <c r="E48" s="157"/>
      <c r="F48" s="129"/>
      <c r="G48" s="140"/>
      <c r="H48" s="141"/>
      <c r="I48" s="142"/>
    </row>
    <row r="49" spans="1:9" ht="19.5" customHeight="1">
      <c r="A49" s="81">
        <v>25</v>
      </c>
      <c r="B49" s="100"/>
      <c r="C49" s="101"/>
      <c r="D49" s="102"/>
      <c r="E49" s="102"/>
      <c r="F49" s="129"/>
      <c r="G49" s="140"/>
      <c r="H49" s="141"/>
      <c r="I49" s="142"/>
    </row>
    <row r="50" spans="1:9" ht="19.5" customHeight="1">
      <c r="A50" s="81">
        <v>26</v>
      </c>
      <c r="B50" s="100"/>
      <c r="C50" s="101"/>
      <c r="D50" s="102"/>
      <c r="E50" s="102"/>
      <c r="F50" s="129"/>
      <c r="G50" s="140"/>
      <c r="H50" s="141"/>
      <c r="I50" s="142"/>
    </row>
    <row r="51" spans="1:9" ht="19.5" customHeight="1">
      <c r="A51" s="81">
        <v>27</v>
      </c>
      <c r="B51" s="151"/>
      <c r="C51" s="152"/>
      <c r="D51" s="157"/>
      <c r="E51" s="157"/>
      <c r="F51" s="129"/>
      <c r="G51" s="140"/>
      <c r="H51" s="141"/>
      <c r="I51" s="142"/>
    </row>
    <row r="52" spans="1:9" ht="19.5" customHeight="1">
      <c r="A52" s="81">
        <f t="shared" si="1"/>
        <v>28</v>
      </c>
      <c r="B52" s="151"/>
      <c r="C52" s="152"/>
      <c r="D52" s="157"/>
      <c r="E52" s="157"/>
      <c r="F52" s="129"/>
      <c r="G52" s="140"/>
      <c r="H52" s="141"/>
      <c r="I52" s="142"/>
    </row>
    <row r="53" spans="1:9" ht="19.5" customHeight="1">
      <c r="A53" s="173" t="s">
        <v>36</v>
      </c>
      <c r="B53" s="184"/>
      <c r="C53" s="184"/>
      <c r="D53" s="184"/>
      <c r="E53" s="184"/>
      <c r="F53" s="128">
        <f>SUM(F41:F52)</f>
        <v>250</v>
      </c>
      <c r="G53" s="103"/>
      <c r="H53" s="104"/>
      <c r="I53" s="105"/>
    </row>
    <row r="54" spans="1:9" ht="19.5" customHeight="1">
      <c r="A54" s="169" t="s">
        <v>8</v>
      </c>
      <c r="B54" s="170"/>
      <c r="C54" s="170"/>
      <c r="D54" s="170"/>
      <c r="E54" s="170"/>
      <c r="F54" s="170"/>
      <c r="G54" s="145" t="s">
        <v>73</v>
      </c>
      <c r="H54" s="146"/>
      <c r="I54" s="147"/>
    </row>
    <row r="55" spans="1:9" ht="24.75" customHeight="1" thickBot="1">
      <c r="A55" s="90" t="s">
        <v>1</v>
      </c>
      <c r="B55" s="161" t="s">
        <v>2</v>
      </c>
      <c r="C55" s="162"/>
      <c r="D55" s="165" t="s">
        <v>44</v>
      </c>
      <c r="E55" s="165"/>
      <c r="F55" s="106" t="s">
        <v>42</v>
      </c>
      <c r="G55" s="148"/>
      <c r="H55" s="149"/>
      <c r="I55" s="150"/>
    </row>
    <row r="56" spans="1:9" ht="19.5" customHeight="1" thickTop="1">
      <c r="A56" s="81">
        <f>A52+1</f>
        <v>29</v>
      </c>
      <c r="B56" s="163"/>
      <c r="C56" s="164"/>
      <c r="D56" s="166"/>
      <c r="E56" s="166"/>
      <c r="F56" s="108"/>
      <c r="G56" s="190"/>
      <c r="H56" s="191"/>
      <c r="I56" s="192"/>
    </row>
    <row r="57" spans="1:9" ht="19.5" customHeight="1">
      <c r="A57" s="81">
        <f>A56+1</f>
        <v>30</v>
      </c>
      <c r="B57" s="151"/>
      <c r="C57" s="152"/>
      <c r="D57" s="157"/>
      <c r="E57" s="157"/>
      <c r="F57" s="129"/>
      <c r="G57" s="190"/>
      <c r="H57" s="191"/>
      <c r="I57" s="192"/>
    </row>
    <row r="58" spans="1:9" ht="19.5" customHeight="1">
      <c r="A58" s="81">
        <f>A57+1</f>
        <v>31</v>
      </c>
      <c r="B58" s="151"/>
      <c r="C58" s="152"/>
      <c r="D58" s="157"/>
      <c r="E58" s="157"/>
      <c r="F58" s="129"/>
      <c r="G58" s="190"/>
      <c r="H58" s="191"/>
      <c r="I58" s="192"/>
    </row>
    <row r="59" spans="1:9" ht="19.5" customHeight="1">
      <c r="A59" s="81">
        <f>A58+1</f>
        <v>32</v>
      </c>
      <c r="B59" s="151"/>
      <c r="C59" s="152"/>
      <c r="D59" s="157"/>
      <c r="E59" s="157"/>
      <c r="F59" s="129"/>
      <c r="G59" s="190"/>
      <c r="H59" s="191"/>
      <c r="I59" s="192"/>
    </row>
    <row r="60" spans="1:9" ht="19.5" customHeight="1">
      <c r="A60" s="81">
        <f>A59+1</f>
        <v>33</v>
      </c>
      <c r="B60" s="151" t="s">
        <v>48</v>
      </c>
      <c r="C60" s="152"/>
      <c r="D60" s="157" t="s">
        <v>49</v>
      </c>
      <c r="E60" s="157"/>
      <c r="F60" s="129">
        <v>0.5</v>
      </c>
      <c r="G60" s="190"/>
      <c r="H60" s="191"/>
      <c r="I60" s="192"/>
    </row>
    <row r="61" spans="1:9" ht="19.5" customHeight="1">
      <c r="A61" s="81">
        <f>A60+1</f>
        <v>34</v>
      </c>
      <c r="B61" s="151" t="s">
        <v>51</v>
      </c>
      <c r="C61" s="152"/>
      <c r="D61" s="157" t="s">
        <v>50</v>
      </c>
      <c r="E61" s="157"/>
      <c r="F61" s="129">
        <v>0.5</v>
      </c>
      <c r="G61" s="190"/>
      <c r="H61" s="191"/>
      <c r="I61" s="192"/>
    </row>
    <row r="62" spans="1:9" ht="19.5" customHeight="1">
      <c r="A62" s="173" t="s">
        <v>52</v>
      </c>
      <c r="B62" s="184"/>
      <c r="C62" s="184"/>
      <c r="D62" s="184"/>
      <c r="E62" s="184"/>
      <c r="F62" s="128">
        <f>SUM(F56:F61)</f>
        <v>1</v>
      </c>
      <c r="G62" s="133"/>
      <c r="H62" s="134"/>
      <c r="I62" s="135"/>
    </row>
    <row r="64" ht="12.75">
      <c r="A64" s="2" t="s">
        <v>70</v>
      </c>
    </row>
    <row r="69" spans="1:2" s="50" customFormat="1" ht="14.25">
      <c r="A69" s="56"/>
      <c r="B69" s="56"/>
    </row>
    <row r="70" spans="1:2" s="50" customFormat="1" ht="14.25">
      <c r="A70" s="56"/>
      <c r="B70" s="56"/>
    </row>
    <row r="71" spans="1:2" s="50" customFormat="1" ht="14.25">
      <c r="A71" s="56"/>
      <c r="B71" s="56"/>
    </row>
    <row r="72" spans="1:2" s="50" customFormat="1" ht="14.25">
      <c r="A72" s="56"/>
      <c r="B72" s="56"/>
    </row>
    <row r="73" spans="1:2" s="50" customFormat="1" ht="14.25">
      <c r="A73" s="56"/>
      <c r="B73" s="56"/>
    </row>
    <row r="74" spans="1:2" s="50" customFormat="1" ht="14.25">
      <c r="A74" s="56"/>
      <c r="B74" s="56"/>
    </row>
    <row r="75" spans="1:2" s="50" customFormat="1" ht="14.25">
      <c r="A75" s="56"/>
      <c r="B75" s="56"/>
    </row>
    <row r="76" spans="1:2" s="50" customFormat="1" ht="14.25">
      <c r="A76" s="56"/>
      <c r="B76" s="56"/>
    </row>
    <row r="77" spans="1:2" s="50" customFormat="1" ht="14.25">
      <c r="A77" s="56"/>
      <c r="B77" s="56"/>
    </row>
    <row r="78" spans="1:2" s="50" customFormat="1" ht="14.25">
      <c r="A78" s="56"/>
      <c r="B78" s="56"/>
    </row>
    <row r="79" spans="1:2" s="50" customFormat="1" ht="14.25">
      <c r="A79" s="56"/>
      <c r="B79" s="56"/>
    </row>
    <row r="80" spans="1:2" s="50" customFormat="1" ht="14.25">
      <c r="A80" s="56"/>
      <c r="B80" s="56"/>
    </row>
    <row r="81" spans="1:2" s="50" customFormat="1" ht="14.25">
      <c r="A81" s="56"/>
      <c r="B81" s="56"/>
    </row>
  </sheetData>
  <sheetProtection formatCells="0" formatColumns="0" formatRows="0" insertColumns="0" insertRows="0" insertHyperlinks="0" deleteColumns="0" deleteRows="0" sort="0" autoFilter="0" pivotTables="0"/>
  <mergeCells count="106">
    <mergeCell ref="B41:C41"/>
    <mergeCell ref="D41:E41"/>
    <mergeCell ref="A38:G38"/>
    <mergeCell ref="D19:E19"/>
    <mergeCell ref="B22:C22"/>
    <mergeCell ref="D22:E22"/>
    <mergeCell ref="B25:C25"/>
    <mergeCell ref="D25:E25"/>
    <mergeCell ref="B26:C26"/>
    <mergeCell ref="A62:E62"/>
    <mergeCell ref="A16:H16"/>
    <mergeCell ref="B20:C20"/>
    <mergeCell ref="D20:E20"/>
    <mergeCell ref="B21:C21"/>
    <mergeCell ref="D21:E21"/>
    <mergeCell ref="A17:H17"/>
    <mergeCell ref="B18:C18"/>
    <mergeCell ref="D18:E18"/>
    <mergeCell ref="B19:C19"/>
    <mergeCell ref="D43:E43"/>
    <mergeCell ref="B29:C29"/>
    <mergeCell ref="D29:E29"/>
    <mergeCell ref="G61:I61"/>
    <mergeCell ref="G56:I56"/>
    <mergeCell ref="G57:I57"/>
    <mergeCell ref="G58:I58"/>
    <mergeCell ref="G59:I59"/>
    <mergeCell ref="G60:I60"/>
    <mergeCell ref="B48:C48"/>
    <mergeCell ref="B27:C27"/>
    <mergeCell ref="D27:E27"/>
    <mergeCell ref="A23:G23"/>
    <mergeCell ref="A24:H24"/>
    <mergeCell ref="A1:I3"/>
    <mergeCell ref="A53:E53"/>
    <mergeCell ref="A39:F39"/>
    <mergeCell ref="E15:G15"/>
    <mergeCell ref="D26:E26"/>
    <mergeCell ref="F5:H5"/>
    <mergeCell ref="A54:F54"/>
    <mergeCell ref="B30:C30"/>
    <mergeCell ref="D30:E30"/>
    <mergeCell ref="B31:C31"/>
    <mergeCell ref="D31:E31"/>
    <mergeCell ref="B28:C28"/>
    <mergeCell ref="D28:E28"/>
    <mergeCell ref="F29:G29"/>
    <mergeCell ref="D33:E33"/>
    <mergeCell ref="D36:E36"/>
    <mergeCell ref="B56:C56"/>
    <mergeCell ref="D56:E56"/>
    <mergeCell ref="B57:C57"/>
    <mergeCell ref="D57:E57"/>
    <mergeCell ref="F37:G37"/>
    <mergeCell ref="D35:E35"/>
    <mergeCell ref="B35:C35"/>
    <mergeCell ref="B36:C36"/>
    <mergeCell ref="B40:C40"/>
    <mergeCell ref="D40:E40"/>
    <mergeCell ref="B60:C60"/>
    <mergeCell ref="D60:E60"/>
    <mergeCell ref="B61:C61"/>
    <mergeCell ref="D61:E61"/>
    <mergeCell ref="B55:C55"/>
    <mergeCell ref="D55:E55"/>
    <mergeCell ref="B58:C58"/>
    <mergeCell ref="D58:E58"/>
    <mergeCell ref="B59:C59"/>
    <mergeCell ref="D59:E59"/>
    <mergeCell ref="F32:G32"/>
    <mergeCell ref="F33:G33"/>
    <mergeCell ref="B47:C47"/>
    <mergeCell ref="D47:E47"/>
    <mergeCell ref="B32:C32"/>
    <mergeCell ref="D32:E32"/>
    <mergeCell ref="B33:C33"/>
    <mergeCell ref="B42:C42"/>
    <mergeCell ref="D42:E42"/>
    <mergeCell ref="B43:C43"/>
    <mergeCell ref="F11:G11"/>
    <mergeCell ref="F13:G13"/>
    <mergeCell ref="F35:G35"/>
    <mergeCell ref="F36:G36"/>
    <mergeCell ref="F25:G25"/>
    <mergeCell ref="F26:G26"/>
    <mergeCell ref="F27:G27"/>
    <mergeCell ref="F28:G28"/>
    <mergeCell ref="F30:G30"/>
    <mergeCell ref="F31:G31"/>
    <mergeCell ref="D48:E48"/>
    <mergeCell ref="B52:C52"/>
    <mergeCell ref="D52:E52"/>
    <mergeCell ref="B44:C44"/>
    <mergeCell ref="D44:E44"/>
    <mergeCell ref="B45:C45"/>
    <mergeCell ref="D45:E45"/>
    <mergeCell ref="G54:I55"/>
    <mergeCell ref="F34:G34"/>
    <mergeCell ref="B34:C34"/>
    <mergeCell ref="D34:E34"/>
    <mergeCell ref="B37:C37"/>
    <mergeCell ref="D37:E37"/>
    <mergeCell ref="B51:C51"/>
    <mergeCell ref="D51:E51"/>
    <mergeCell ref="B46:C46"/>
    <mergeCell ref="D46:E46"/>
  </mergeCells>
  <hyperlinks>
    <hyperlink ref="D31" r:id="rId1" display="www.rental-world.com"/>
  </hyperlinks>
  <printOptions horizontalCentered="1"/>
  <pageMargins left="0.5" right="0.5" top="0.75" bottom="0.75" header="0.5" footer="0.5"/>
  <pageSetup horizontalDpi="600" verticalDpi="600" orientation="landscape" r:id="rId2"/>
  <headerFooter alignWithMargins="0">
    <oddHeader>&amp;C&amp;A</oddHeader>
    <oddFooter>&amp;CPage &amp;P of &amp;N</oddFooter>
  </headerFooter>
  <rowBreaks count="3" manualBreakCount="3">
    <brk id="23" max="255" man="1"/>
    <brk id="38" max="255" man="1"/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81"/>
  <sheetViews>
    <sheetView showFormulas="1" showGridLines="0" zoomScalePageLayoutView="0" workbookViewId="0" topLeftCell="A40">
      <selection activeCell="A4" sqref="A4"/>
    </sheetView>
  </sheetViews>
  <sheetFormatPr defaultColWidth="9.140625" defaultRowHeight="12.75"/>
  <cols>
    <col min="1" max="1" width="4.57421875" style="2" customWidth="1"/>
    <col min="2" max="2" width="12.00390625" style="2" customWidth="1"/>
    <col min="3" max="3" width="9.57421875" style="1" customWidth="1"/>
    <col min="4" max="4" width="8.140625" style="1" customWidth="1"/>
    <col min="5" max="5" width="8.28125" style="1" customWidth="1"/>
    <col min="6" max="6" width="6.8515625" style="1" customWidth="1"/>
    <col min="7" max="7" width="6.00390625" style="1" customWidth="1"/>
    <col min="8" max="8" width="8.28125" style="1" customWidth="1"/>
    <col min="9" max="9" width="6.7109375" style="1" customWidth="1"/>
    <col min="10" max="16384" width="9.140625" style="1" customWidth="1"/>
  </cols>
  <sheetData>
    <row r="1" spans="1:9" ht="9.75" customHeight="1">
      <c r="A1" s="178" t="s">
        <v>75</v>
      </c>
      <c r="B1" s="179"/>
      <c r="C1" s="179"/>
      <c r="D1" s="179"/>
      <c r="E1" s="179"/>
      <c r="F1" s="179"/>
      <c r="G1" s="179"/>
      <c r="H1" s="179"/>
      <c r="I1" s="180"/>
    </row>
    <row r="2" spans="1:9" ht="12.75" customHeight="1">
      <c r="A2" s="181"/>
      <c r="B2" s="182"/>
      <c r="C2" s="182"/>
      <c r="D2" s="182"/>
      <c r="E2" s="182"/>
      <c r="F2" s="182"/>
      <c r="G2" s="182"/>
      <c r="H2" s="182"/>
      <c r="I2" s="183"/>
    </row>
    <row r="3" spans="1:9" s="50" customFormat="1" ht="9.75" customHeight="1">
      <c r="A3" s="181"/>
      <c r="B3" s="182"/>
      <c r="C3" s="182"/>
      <c r="D3" s="182"/>
      <c r="E3" s="182"/>
      <c r="F3" s="182"/>
      <c r="G3" s="182"/>
      <c r="H3" s="182"/>
      <c r="I3" s="183"/>
    </row>
    <row r="4" spans="1:9" s="50" customFormat="1" ht="7.5" customHeight="1">
      <c r="A4" s="51"/>
      <c r="B4" s="52"/>
      <c r="C4" s="53"/>
      <c r="D4" s="53"/>
      <c r="E4" s="53"/>
      <c r="F4" s="53"/>
      <c r="G4" s="53"/>
      <c r="H4" s="54"/>
      <c r="I4" s="55"/>
    </row>
    <row r="5" spans="1:9" ht="15.75" customHeight="1">
      <c r="A5" s="57"/>
      <c r="B5" s="58" t="s">
        <v>4</v>
      </c>
      <c r="C5" s="113" t="s">
        <v>67</v>
      </c>
      <c r="D5" s="59"/>
      <c r="E5" s="60" t="s">
        <v>0</v>
      </c>
      <c r="F5" s="187"/>
      <c r="G5" s="188"/>
      <c r="H5" s="189"/>
      <c r="I5" s="61"/>
    </row>
    <row r="6" spans="1:9" ht="7.5" customHeight="1">
      <c r="A6" s="57"/>
      <c r="B6" s="58"/>
      <c r="C6" s="62"/>
      <c r="D6" s="62"/>
      <c r="E6" s="62"/>
      <c r="F6" s="62"/>
      <c r="G6" s="62"/>
      <c r="H6" s="63"/>
      <c r="I6" s="61"/>
    </row>
    <row r="7" spans="1:9" ht="15.75" customHeight="1">
      <c r="A7" s="57"/>
      <c r="B7" s="58" t="s">
        <v>5</v>
      </c>
      <c r="C7" s="64"/>
      <c r="D7" s="65"/>
      <c r="E7" s="66"/>
      <c r="F7" s="62"/>
      <c r="G7" s="62"/>
      <c r="H7" s="63"/>
      <c r="I7" s="61"/>
    </row>
    <row r="8" spans="1:9" ht="7.5" customHeight="1">
      <c r="A8" s="57"/>
      <c r="B8" s="58"/>
      <c r="C8" s="59"/>
      <c r="D8" s="65"/>
      <c r="E8" s="66"/>
      <c r="F8" s="62"/>
      <c r="G8" s="62"/>
      <c r="H8" s="63"/>
      <c r="I8" s="61"/>
    </row>
    <row r="9" spans="1:9" ht="3.75" customHeight="1">
      <c r="A9" s="67"/>
      <c r="B9" s="68"/>
      <c r="C9" s="69"/>
      <c r="D9" s="70"/>
      <c r="E9" s="71"/>
      <c r="F9" s="72"/>
      <c r="G9" s="72"/>
      <c r="H9" s="73"/>
      <c r="I9" s="74"/>
    </row>
    <row r="10" spans="1:9" ht="7.5" customHeight="1">
      <c r="A10" s="57"/>
      <c r="B10" s="58"/>
      <c r="C10" s="62"/>
      <c r="D10" s="62"/>
      <c r="E10" s="62"/>
      <c r="F10" s="62"/>
      <c r="G10" s="62"/>
      <c r="H10" s="63"/>
      <c r="I10" s="61"/>
    </row>
    <row r="11" spans="1:9" ht="15" customHeight="1">
      <c r="A11" s="57"/>
      <c r="B11" s="136" t="s">
        <v>53</v>
      </c>
      <c r="C11" s="109">
        <f>H23</f>
        <v>0</v>
      </c>
      <c r="D11" s="136" t="s">
        <v>55</v>
      </c>
      <c r="E11" s="109">
        <f>F53</f>
        <v>250</v>
      </c>
      <c r="F11" s="158" t="s">
        <v>59</v>
      </c>
      <c r="G11" s="159"/>
      <c r="H11" s="110">
        <v>4</v>
      </c>
      <c r="I11" s="61"/>
    </row>
    <row r="12" spans="1:9" ht="7.5" customHeight="1">
      <c r="A12" s="57"/>
      <c r="B12" s="58"/>
      <c r="C12" s="62"/>
      <c r="D12" s="62"/>
      <c r="E12" s="62"/>
      <c r="F12" s="62"/>
      <c r="G12" s="62"/>
      <c r="H12" s="63"/>
      <c r="I12" s="61"/>
    </row>
    <row r="13" spans="1:9" ht="15" customHeight="1">
      <c r="A13" s="57"/>
      <c r="B13" s="136" t="s">
        <v>54</v>
      </c>
      <c r="C13" s="111">
        <f>H38</f>
        <v>250</v>
      </c>
      <c r="D13" s="136" t="s">
        <v>56</v>
      </c>
      <c r="E13" s="111">
        <f>H23</f>
        <v>0</v>
      </c>
      <c r="F13" s="160" t="s">
        <v>57</v>
      </c>
      <c r="G13" s="160"/>
      <c r="H13" s="109">
        <f>F62</f>
        <v>1</v>
      </c>
      <c r="I13" s="61"/>
    </row>
    <row r="14" spans="1:9" ht="7.5" customHeight="1">
      <c r="A14" s="57"/>
      <c r="B14" s="58"/>
      <c r="C14" s="62"/>
      <c r="D14" s="62"/>
      <c r="E14" s="62"/>
      <c r="F14" s="62"/>
      <c r="G14" s="62"/>
      <c r="H14" s="63"/>
      <c r="I14" s="61"/>
    </row>
    <row r="15" spans="1:9" ht="15" customHeight="1">
      <c r="A15" s="57"/>
      <c r="B15" s="136"/>
      <c r="C15" s="112"/>
      <c r="D15" s="136"/>
      <c r="E15" s="185" t="s">
        <v>58</v>
      </c>
      <c r="F15" s="185"/>
      <c r="G15" s="159"/>
      <c r="H15" s="109">
        <f>H11-H13</f>
        <v>3</v>
      </c>
      <c r="I15" s="61"/>
    </row>
    <row r="16" spans="1:9" ht="12.75">
      <c r="A16" s="193"/>
      <c r="B16" s="194"/>
      <c r="C16" s="194"/>
      <c r="D16" s="194"/>
      <c r="E16" s="194"/>
      <c r="F16" s="194"/>
      <c r="G16" s="194"/>
      <c r="H16" s="194"/>
      <c r="I16" s="61"/>
    </row>
    <row r="17" spans="1:9" ht="19.5" customHeight="1">
      <c r="A17" s="196" t="s">
        <v>65</v>
      </c>
      <c r="B17" s="197"/>
      <c r="C17" s="197"/>
      <c r="D17" s="197"/>
      <c r="E17" s="197"/>
      <c r="F17" s="197"/>
      <c r="G17" s="197"/>
      <c r="H17" s="197"/>
      <c r="I17" s="76"/>
    </row>
    <row r="18" spans="1:9" ht="19.5" customHeight="1" thickBot="1">
      <c r="A18" s="77" t="s">
        <v>1</v>
      </c>
      <c r="B18" s="198" t="s">
        <v>2</v>
      </c>
      <c r="C18" s="199"/>
      <c r="D18" s="200" t="s">
        <v>3</v>
      </c>
      <c r="E18" s="200"/>
      <c r="F18" s="78" t="s">
        <v>39</v>
      </c>
      <c r="G18" s="79" t="s">
        <v>40</v>
      </c>
      <c r="H18" s="79" t="s">
        <v>38</v>
      </c>
      <c r="I18" s="80" t="s">
        <v>9</v>
      </c>
    </row>
    <row r="19" spans="1:9" ht="24.75" customHeight="1" thickTop="1">
      <c r="A19" s="81">
        <v>1</v>
      </c>
      <c r="B19" s="201"/>
      <c r="C19" s="202"/>
      <c r="D19" s="203"/>
      <c r="E19" s="166"/>
      <c r="F19" s="82"/>
      <c r="G19" s="83"/>
      <c r="H19" s="84">
        <f>F19*G19</f>
        <v>0</v>
      </c>
      <c r="I19" s="85" t="s">
        <v>41</v>
      </c>
    </row>
    <row r="20" spans="1:9" ht="24.75" customHeight="1">
      <c r="A20" s="143">
        <f>A19+1</f>
        <v>2</v>
      </c>
      <c r="B20" s="153"/>
      <c r="C20" s="154"/>
      <c r="D20" s="195"/>
      <c r="E20" s="157"/>
      <c r="F20" s="82"/>
      <c r="G20" s="83"/>
      <c r="H20" s="84">
        <f>F20*G20</f>
        <v>0</v>
      </c>
      <c r="I20" s="86" t="s">
        <v>41</v>
      </c>
    </row>
    <row r="21" spans="1:9" ht="24.75" customHeight="1">
      <c r="A21" s="144">
        <f>A20+1</f>
        <v>3</v>
      </c>
      <c r="B21" s="153"/>
      <c r="C21" s="154"/>
      <c r="D21" s="195"/>
      <c r="E21" s="157"/>
      <c r="F21" s="82"/>
      <c r="G21" s="83"/>
      <c r="H21" s="84">
        <f>F21*G21</f>
        <v>0</v>
      </c>
      <c r="I21" s="86" t="s">
        <v>41</v>
      </c>
    </row>
    <row r="22" spans="1:9" ht="24.75" customHeight="1">
      <c r="A22" s="81">
        <f>A21+1</f>
        <v>4</v>
      </c>
      <c r="B22" s="153"/>
      <c r="C22" s="154"/>
      <c r="D22" s="195"/>
      <c r="E22" s="157"/>
      <c r="F22" s="82"/>
      <c r="G22" s="83"/>
      <c r="H22" s="84">
        <f>F22*G22</f>
        <v>0</v>
      </c>
      <c r="I22" s="86" t="s">
        <v>41</v>
      </c>
    </row>
    <row r="23" spans="1:9" ht="19.5" customHeight="1">
      <c r="A23" s="173" t="s">
        <v>64</v>
      </c>
      <c r="B23" s="174"/>
      <c r="C23" s="174"/>
      <c r="D23" s="174"/>
      <c r="E23" s="174"/>
      <c r="F23" s="174"/>
      <c r="G23" s="175"/>
      <c r="H23" s="87">
        <f>SUM(H19:H22)</f>
        <v>0</v>
      </c>
      <c r="I23" s="88"/>
    </row>
    <row r="24" spans="1:9" ht="19.5" customHeight="1">
      <c r="A24" s="176" t="s">
        <v>6</v>
      </c>
      <c r="B24" s="177"/>
      <c r="C24" s="177"/>
      <c r="D24" s="177"/>
      <c r="E24" s="177"/>
      <c r="F24" s="177"/>
      <c r="G24" s="177"/>
      <c r="H24" s="177"/>
      <c r="I24" s="89"/>
    </row>
    <row r="25" spans="1:9" ht="19.5" customHeight="1" thickBot="1">
      <c r="A25" s="90" t="s">
        <v>1</v>
      </c>
      <c r="B25" s="161" t="s">
        <v>2</v>
      </c>
      <c r="C25" s="162"/>
      <c r="D25" s="165" t="s">
        <v>3</v>
      </c>
      <c r="E25" s="165"/>
      <c r="F25" s="161" t="s">
        <v>45</v>
      </c>
      <c r="G25" s="162"/>
      <c r="H25" s="91" t="s">
        <v>38</v>
      </c>
      <c r="I25" s="107" t="s">
        <v>9</v>
      </c>
    </row>
    <row r="26" spans="1:9" ht="19.5" customHeight="1" thickTop="1">
      <c r="A26" s="81">
        <f>A22+1</f>
        <v>5</v>
      </c>
      <c r="B26" s="201" t="s">
        <v>32</v>
      </c>
      <c r="C26" s="202"/>
      <c r="D26" s="186"/>
      <c r="E26" s="186"/>
      <c r="F26" s="163" t="s">
        <v>46</v>
      </c>
      <c r="G26" s="164"/>
      <c r="H26" s="92">
        <v>200</v>
      </c>
      <c r="I26" s="85" t="s">
        <v>47</v>
      </c>
    </row>
    <row r="27" spans="1:9" ht="19.5" customHeight="1">
      <c r="A27" s="81">
        <f aca="true" t="shared" si="0" ref="A27:A37">A26+1</f>
        <v>6</v>
      </c>
      <c r="B27" s="153"/>
      <c r="C27" s="154"/>
      <c r="D27" s="155"/>
      <c r="E27" s="156"/>
      <c r="F27" s="151"/>
      <c r="G27" s="152"/>
      <c r="H27" s="130"/>
      <c r="I27" s="86" t="s">
        <v>47</v>
      </c>
    </row>
    <row r="28" spans="1:9" ht="19.5" customHeight="1">
      <c r="A28" s="81">
        <f t="shared" si="0"/>
        <v>7</v>
      </c>
      <c r="B28" s="153"/>
      <c r="C28" s="154"/>
      <c r="D28" s="155"/>
      <c r="E28" s="156"/>
      <c r="F28" s="151"/>
      <c r="G28" s="152"/>
      <c r="H28" s="130"/>
      <c r="I28" s="86" t="s">
        <v>47</v>
      </c>
    </row>
    <row r="29" spans="1:9" ht="19.5" customHeight="1">
      <c r="A29" s="81">
        <f t="shared" si="0"/>
        <v>8</v>
      </c>
      <c r="B29" s="153"/>
      <c r="C29" s="154"/>
      <c r="D29" s="155"/>
      <c r="E29" s="156"/>
      <c r="F29" s="151"/>
      <c r="G29" s="152"/>
      <c r="H29" s="130"/>
      <c r="I29" s="86" t="s">
        <v>47</v>
      </c>
    </row>
    <row r="30" spans="1:9" ht="19.5" customHeight="1">
      <c r="A30" s="81">
        <f t="shared" si="0"/>
        <v>9</v>
      </c>
      <c r="B30" s="153"/>
      <c r="C30" s="154"/>
      <c r="D30" s="156"/>
      <c r="E30" s="156"/>
      <c r="F30" s="151"/>
      <c r="G30" s="152"/>
      <c r="H30" s="130"/>
      <c r="I30" s="86" t="s">
        <v>47</v>
      </c>
    </row>
    <row r="31" spans="1:9" ht="19.5" customHeight="1">
      <c r="A31" s="81">
        <f t="shared" si="0"/>
        <v>10</v>
      </c>
      <c r="B31" s="153" t="s">
        <v>33</v>
      </c>
      <c r="C31" s="154"/>
      <c r="D31" s="155" t="s">
        <v>34</v>
      </c>
      <c r="E31" s="156"/>
      <c r="F31" s="151"/>
      <c r="G31" s="152"/>
      <c r="H31" s="130">
        <v>50</v>
      </c>
      <c r="I31" s="86" t="s">
        <v>47</v>
      </c>
    </row>
    <row r="32" spans="1:9" ht="19.5" customHeight="1">
      <c r="A32" s="81">
        <f t="shared" si="0"/>
        <v>11</v>
      </c>
      <c r="B32" s="153"/>
      <c r="C32" s="154"/>
      <c r="D32" s="155"/>
      <c r="E32" s="156"/>
      <c r="F32" s="151"/>
      <c r="G32" s="152"/>
      <c r="H32" s="130"/>
      <c r="I32" s="86" t="s">
        <v>47</v>
      </c>
    </row>
    <row r="33" spans="1:9" ht="19.5" customHeight="1">
      <c r="A33" s="81">
        <f t="shared" si="0"/>
        <v>12</v>
      </c>
      <c r="B33" s="153"/>
      <c r="C33" s="154"/>
      <c r="D33" s="155"/>
      <c r="E33" s="156"/>
      <c r="F33" s="151"/>
      <c r="G33" s="152"/>
      <c r="H33" s="130"/>
      <c r="I33" s="86" t="s">
        <v>47</v>
      </c>
    </row>
    <row r="34" spans="1:9" ht="19.5" customHeight="1">
      <c r="A34" s="81">
        <f t="shared" si="0"/>
        <v>13</v>
      </c>
      <c r="B34" s="153"/>
      <c r="C34" s="154"/>
      <c r="D34" s="155"/>
      <c r="E34" s="156"/>
      <c r="F34" s="151"/>
      <c r="G34" s="152"/>
      <c r="H34" s="130"/>
      <c r="I34" s="86" t="s">
        <v>47</v>
      </c>
    </row>
    <row r="35" spans="1:9" ht="19.5" customHeight="1">
      <c r="A35" s="81">
        <f t="shared" si="0"/>
        <v>14</v>
      </c>
      <c r="B35" s="153"/>
      <c r="C35" s="154"/>
      <c r="D35" s="167"/>
      <c r="E35" s="168"/>
      <c r="F35" s="151"/>
      <c r="G35" s="152"/>
      <c r="H35" s="130"/>
      <c r="I35" s="86" t="s">
        <v>47</v>
      </c>
    </row>
    <row r="36" spans="1:9" ht="19.5" customHeight="1">
      <c r="A36" s="81">
        <f t="shared" si="0"/>
        <v>15</v>
      </c>
      <c r="B36" s="153"/>
      <c r="C36" s="154"/>
      <c r="D36" s="171"/>
      <c r="E36" s="172"/>
      <c r="F36" s="151"/>
      <c r="G36" s="152"/>
      <c r="H36" s="130"/>
      <c r="I36" s="86" t="s">
        <v>47</v>
      </c>
    </row>
    <row r="37" spans="1:9" ht="24.75" customHeight="1">
      <c r="A37" s="81">
        <f t="shared" si="0"/>
        <v>16</v>
      </c>
      <c r="B37" s="153"/>
      <c r="C37" s="154"/>
      <c r="D37" s="155"/>
      <c r="E37" s="156"/>
      <c r="F37" s="151"/>
      <c r="G37" s="152"/>
      <c r="H37" s="130"/>
      <c r="I37" s="86" t="s">
        <v>47</v>
      </c>
    </row>
    <row r="38" spans="1:9" ht="19.5" customHeight="1">
      <c r="A38" s="173" t="s">
        <v>37</v>
      </c>
      <c r="B38" s="174"/>
      <c r="C38" s="174"/>
      <c r="D38" s="174"/>
      <c r="E38" s="174"/>
      <c r="F38" s="174"/>
      <c r="G38" s="175"/>
      <c r="H38" s="93">
        <f>SUM(H26:H37)</f>
        <v>250</v>
      </c>
      <c r="I38" s="88"/>
    </row>
    <row r="39" spans="1:9" ht="19.5" customHeight="1">
      <c r="A39" s="169" t="s">
        <v>7</v>
      </c>
      <c r="B39" s="170"/>
      <c r="C39" s="170"/>
      <c r="D39" s="170"/>
      <c r="E39" s="170"/>
      <c r="F39" s="170"/>
      <c r="G39" s="94"/>
      <c r="H39" s="95"/>
      <c r="I39" s="96"/>
    </row>
    <row r="40" spans="1:9" ht="19.5" customHeight="1" thickBot="1">
      <c r="A40" s="90" t="s">
        <v>1</v>
      </c>
      <c r="B40" s="161" t="s">
        <v>2</v>
      </c>
      <c r="C40" s="162"/>
      <c r="D40" s="165"/>
      <c r="E40" s="165"/>
      <c r="F40" s="90" t="s">
        <v>43</v>
      </c>
      <c r="G40" s="137"/>
      <c r="H40" s="138"/>
      <c r="I40" s="139"/>
    </row>
    <row r="41" spans="1:9" ht="19.5" customHeight="1" thickTop="1">
      <c r="A41" s="81">
        <f>A37+1</f>
        <v>17</v>
      </c>
      <c r="B41" s="163" t="s">
        <v>32</v>
      </c>
      <c r="C41" s="164"/>
      <c r="D41" s="166"/>
      <c r="E41" s="166"/>
      <c r="F41" s="108">
        <v>200</v>
      </c>
      <c r="G41" s="97"/>
      <c r="H41" s="98"/>
      <c r="I41" s="99"/>
    </row>
    <row r="42" spans="1:9" ht="19.5" customHeight="1">
      <c r="A42" s="81">
        <f aca="true" t="shared" si="1" ref="A42:A52">A41+1</f>
        <v>18</v>
      </c>
      <c r="B42" s="151"/>
      <c r="C42" s="152"/>
      <c r="D42" s="157"/>
      <c r="E42" s="157"/>
      <c r="F42" s="129"/>
      <c r="G42" s="140"/>
      <c r="H42" s="141"/>
      <c r="I42" s="142"/>
    </row>
    <row r="43" spans="1:9" ht="19.5" customHeight="1">
      <c r="A43" s="81">
        <f t="shared" si="1"/>
        <v>19</v>
      </c>
      <c r="B43" s="151"/>
      <c r="C43" s="152"/>
      <c r="D43" s="157"/>
      <c r="E43" s="157"/>
      <c r="F43" s="129"/>
      <c r="G43" s="140"/>
      <c r="H43" s="141"/>
      <c r="I43" s="142"/>
    </row>
    <row r="44" spans="1:9" ht="19.5" customHeight="1">
      <c r="A44" s="81">
        <f t="shared" si="1"/>
        <v>20</v>
      </c>
      <c r="B44" s="151"/>
      <c r="C44" s="152"/>
      <c r="D44" s="157"/>
      <c r="E44" s="157"/>
      <c r="F44" s="129"/>
      <c r="G44" s="140"/>
      <c r="H44" s="141"/>
      <c r="I44" s="142"/>
    </row>
    <row r="45" spans="1:9" ht="19.5" customHeight="1">
      <c r="A45" s="81">
        <f t="shared" si="1"/>
        <v>21</v>
      </c>
      <c r="B45" s="151"/>
      <c r="C45" s="152"/>
      <c r="D45" s="157"/>
      <c r="E45" s="157"/>
      <c r="F45" s="129"/>
      <c r="G45" s="140"/>
      <c r="H45" s="141"/>
      <c r="I45" s="142"/>
    </row>
    <row r="46" spans="1:9" ht="19.5" customHeight="1">
      <c r="A46" s="81">
        <f t="shared" si="1"/>
        <v>22</v>
      </c>
      <c r="B46" s="151" t="s">
        <v>35</v>
      </c>
      <c r="C46" s="152"/>
      <c r="D46" s="157"/>
      <c r="E46" s="157"/>
      <c r="F46" s="129">
        <v>50</v>
      </c>
      <c r="G46" s="140"/>
      <c r="H46" s="141"/>
      <c r="I46" s="142"/>
    </row>
    <row r="47" spans="1:9" ht="19.5" customHeight="1">
      <c r="A47" s="81">
        <f t="shared" si="1"/>
        <v>23</v>
      </c>
      <c r="B47" s="151"/>
      <c r="C47" s="152"/>
      <c r="D47" s="157"/>
      <c r="E47" s="157"/>
      <c r="F47" s="129"/>
      <c r="G47" s="140"/>
      <c r="H47" s="141"/>
      <c r="I47" s="142"/>
    </row>
    <row r="48" spans="1:9" ht="19.5" customHeight="1">
      <c r="A48" s="81">
        <f t="shared" si="1"/>
        <v>24</v>
      </c>
      <c r="B48" s="151"/>
      <c r="C48" s="152"/>
      <c r="D48" s="157"/>
      <c r="E48" s="157"/>
      <c r="F48" s="129"/>
      <c r="G48" s="140"/>
      <c r="H48" s="141"/>
      <c r="I48" s="142"/>
    </row>
    <row r="49" spans="1:9" ht="19.5" customHeight="1">
      <c r="A49" s="81">
        <v>25</v>
      </c>
      <c r="B49" s="100"/>
      <c r="C49" s="101"/>
      <c r="D49" s="102"/>
      <c r="E49" s="102"/>
      <c r="F49" s="129"/>
      <c r="G49" s="140"/>
      <c r="H49" s="141"/>
      <c r="I49" s="142"/>
    </row>
    <row r="50" spans="1:9" ht="19.5" customHeight="1">
      <c r="A50" s="81">
        <v>26</v>
      </c>
      <c r="B50" s="100"/>
      <c r="C50" s="101"/>
      <c r="D50" s="102"/>
      <c r="E50" s="102"/>
      <c r="F50" s="129"/>
      <c r="G50" s="140"/>
      <c r="H50" s="141"/>
      <c r="I50" s="142"/>
    </row>
    <row r="51" spans="1:9" ht="19.5" customHeight="1">
      <c r="A51" s="81">
        <v>27</v>
      </c>
      <c r="B51" s="151"/>
      <c r="C51" s="152"/>
      <c r="D51" s="157"/>
      <c r="E51" s="157"/>
      <c r="F51" s="129"/>
      <c r="G51" s="140"/>
      <c r="H51" s="141"/>
      <c r="I51" s="142"/>
    </row>
    <row r="52" spans="1:9" ht="19.5" customHeight="1">
      <c r="A52" s="81">
        <f t="shared" si="1"/>
        <v>28</v>
      </c>
      <c r="B52" s="151"/>
      <c r="C52" s="152"/>
      <c r="D52" s="157"/>
      <c r="E52" s="157"/>
      <c r="F52" s="129"/>
      <c r="G52" s="140"/>
      <c r="H52" s="141"/>
      <c r="I52" s="142"/>
    </row>
    <row r="53" spans="1:9" ht="19.5" customHeight="1">
      <c r="A53" s="173" t="s">
        <v>36</v>
      </c>
      <c r="B53" s="184"/>
      <c r="C53" s="184"/>
      <c r="D53" s="184"/>
      <c r="E53" s="184"/>
      <c r="F53" s="128">
        <f>SUM(F41:F52)</f>
        <v>250</v>
      </c>
      <c r="G53" s="103"/>
      <c r="H53" s="104"/>
      <c r="I53" s="105"/>
    </row>
    <row r="54" spans="1:9" ht="19.5" customHeight="1">
      <c r="A54" s="169" t="s">
        <v>8</v>
      </c>
      <c r="B54" s="170"/>
      <c r="C54" s="170"/>
      <c r="D54" s="170"/>
      <c r="E54" s="170"/>
      <c r="F54" s="170"/>
      <c r="G54" s="145" t="s">
        <v>66</v>
      </c>
      <c r="H54" s="146"/>
      <c r="I54" s="147"/>
    </row>
    <row r="55" spans="1:9" ht="24.75" customHeight="1" thickBot="1">
      <c r="A55" s="90" t="s">
        <v>1</v>
      </c>
      <c r="B55" s="161" t="s">
        <v>2</v>
      </c>
      <c r="C55" s="162"/>
      <c r="D55" s="165" t="s">
        <v>44</v>
      </c>
      <c r="E55" s="165"/>
      <c r="F55" s="106" t="s">
        <v>42</v>
      </c>
      <c r="G55" s="148"/>
      <c r="H55" s="149"/>
      <c r="I55" s="150"/>
    </row>
    <row r="56" spans="1:9" ht="19.5" customHeight="1" thickTop="1">
      <c r="A56" s="81">
        <f>A52+1</f>
        <v>29</v>
      </c>
      <c r="B56" s="163"/>
      <c r="C56" s="164"/>
      <c r="D56" s="166"/>
      <c r="E56" s="166"/>
      <c r="F56" s="108"/>
      <c r="G56" s="190"/>
      <c r="H56" s="191"/>
      <c r="I56" s="192"/>
    </row>
    <row r="57" spans="1:9" ht="19.5" customHeight="1">
      <c r="A57" s="81">
        <f>A56+1</f>
        <v>30</v>
      </c>
      <c r="B57" s="151"/>
      <c r="C57" s="152"/>
      <c r="D57" s="157"/>
      <c r="E57" s="157"/>
      <c r="F57" s="129"/>
      <c r="G57" s="190"/>
      <c r="H57" s="191"/>
      <c r="I57" s="192"/>
    </row>
    <row r="58" spans="1:9" ht="19.5" customHeight="1">
      <c r="A58" s="81">
        <f>A57+1</f>
        <v>31</v>
      </c>
      <c r="B58" s="151"/>
      <c r="C58" s="152"/>
      <c r="D58" s="157"/>
      <c r="E58" s="157"/>
      <c r="F58" s="129"/>
      <c r="G58" s="190"/>
      <c r="H58" s="191"/>
      <c r="I58" s="192"/>
    </row>
    <row r="59" spans="1:9" ht="19.5" customHeight="1">
      <c r="A59" s="81">
        <f>A58+1</f>
        <v>32</v>
      </c>
      <c r="B59" s="151"/>
      <c r="C59" s="152"/>
      <c r="D59" s="157"/>
      <c r="E59" s="157"/>
      <c r="F59" s="129"/>
      <c r="G59" s="190"/>
      <c r="H59" s="191"/>
      <c r="I59" s="192"/>
    </row>
    <row r="60" spans="1:9" ht="19.5" customHeight="1">
      <c r="A60" s="81">
        <f>A59+1</f>
        <v>33</v>
      </c>
      <c r="B60" s="151" t="s">
        <v>48</v>
      </c>
      <c r="C60" s="152"/>
      <c r="D60" s="157" t="s">
        <v>49</v>
      </c>
      <c r="E60" s="157"/>
      <c r="F60" s="129">
        <v>0.5</v>
      </c>
      <c r="G60" s="190"/>
      <c r="H60" s="191"/>
      <c r="I60" s="192"/>
    </row>
    <row r="61" spans="1:9" ht="19.5" customHeight="1">
      <c r="A61" s="81">
        <f>A60+1</f>
        <v>34</v>
      </c>
      <c r="B61" s="151" t="s">
        <v>51</v>
      </c>
      <c r="C61" s="152"/>
      <c r="D61" s="157" t="s">
        <v>50</v>
      </c>
      <c r="E61" s="157"/>
      <c r="F61" s="129">
        <v>0.5</v>
      </c>
      <c r="G61" s="190"/>
      <c r="H61" s="191"/>
      <c r="I61" s="192"/>
    </row>
    <row r="62" spans="1:9" ht="19.5" customHeight="1">
      <c r="A62" s="173" t="s">
        <v>52</v>
      </c>
      <c r="B62" s="184"/>
      <c r="C62" s="184"/>
      <c r="D62" s="184"/>
      <c r="E62" s="184"/>
      <c r="F62" s="128">
        <f>SUM(F56:F61)</f>
        <v>1</v>
      </c>
      <c r="G62" s="133"/>
      <c r="H62" s="134"/>
      <c r="I62" s="135"/>
    </row>
    <row r="64" ht="12.75">
      <c r="A64" s="2" t="s">
        <v>70</v>
      </c>
    </row>
    <row r="69" spans="1:2" s="50" customFormat="1" ht="14.25">
      <c r="A69" s="56"/>
      <c r="B69" s="56"/>
    </row>
    <row r="70" spans="1:2" s="50" customFormat="1" ht="14.25">
      <c r="A70" s="56"/>
      <c r="B70" s="56"/>
    </row>
    <row r="71" spans="1:2" s="50" customFormat="1" ht="14.25">
      <c r="A71" s="56"/>
      <c r="B71" s="56"/>
    </row>
    <row r="72" spans="1:2" s="50" customFormat="1" ht="14.25">
      <c r="A72" s="56"/>
      <c r="B72" s="56"/>
    </row>
    <row r="73" spans="1:2" s="50" customFormat="1" ht="14.25">
      <c r="A73" s="56"/>
      <c r="B73" s="56"/>
    </row>
    <row r="74" spans="1:2" s="50" customFormat="1" ht="14.25">
      <c r="A74" s="56"/>
      <c r="B74" s="56"/>
    </row>
    <row r="75" spans="1:2" s="50" customFormat="1" ht="14.25">
      <c r="A75" s="56"/>
      <c r="B75" s="56"/>
    </row>
    <row r="76" spans="1:2" s="50" customFormat="1" ht="14.25">
      <c r="A76" s="56"/>
      <c r="B76" s="56"/>
    </row>
    <row r="77" spans="1:2" s="50" customFormat="1" ht="14.25">
      <c r="A77" s="56"/>
      <c r="B77" s="56"/>
    </row>
    <row r="78" spans="1:2" s="50" customFormat="1" ht="14.25">
      <c r="A78" s="56"/>
      <c r="B78" s="56"/>
    </row>
    <row r="79" spans="1:2" s="50" customFormat="1" ht="14.25">
      <c r="A79" s="56"/>
      <c r="B79" s="56"/>
    </row>
    <row r="80" spans="1:2" s="50" customFormat="1" ht="14.25">
      <c r="A80" s="56"/>
      <c r="B80" s="56"/>
    </row>
    <row r="81" spans="1:2" s="50" customFormat="1" ht="14.25">
      <c r="A81" s="56"/>
      <c r="B81" s="56"/>
    </row>
  </sheetData>
  <sheetProtection/>
  <mergeCells count="106">
    <mergeCell ref="B58:C58"/>
    <mergeCell ref="D58:E58"/>
    <mergeCell ref="G58:I58"/>
    <mergeCell ref="B59:C59"/>
    <mergeCell ref="D59:E59"/>
    <mergeCell ref="G59:I59"/>
    <mergeCell ref="A62:E62"/>
    <mergeCell ref="B60:C60"/>
    <mergeCell ref="D60:E60"/>
    <mergeCell ref="G60:I60"/>
    <mergeCell ref="B61:C61"/>
    <mergeCell ref="D61:E61"/>
    <mergeCell ref="G61:I61"/>
    <mergeCell ref="B52:C52"/>
    <mergeCell ref="D52:E52"/>
    <mergeCell ref="A53:E53"/>
    <mergeCell ref="A54:F54"/>
    <mergeCell ref="G54:I55"/>
    <mergeCell ref="B55:C55"/>
    <mergeCell ref="D55:E55"/>
    <mergeCell ref="B56:C56"/>
    <mergeCell ref="D56:E56"/>
    <mergeCell ref="G56:I56"/>
    <mergeCell ref="B57:C57"/>
    <mergeCell ref="D57:E57"/>
    <mergeCell ref="G57:I57"/>
    <mergeCell ref="B44:C44"/>
    <mergeCell ref="D44:E44"/>
    <mergeCell ref="B45:C45"/>
    <mergeCell ref="D45:E45"/>
    <mergeCell ref="B46:C46"/>
    <mergeCell ref="D46:E46"/>
    <mergeCell ref="B47:C47"/>
    <mergeCell ref="D47:E47"/>
    <mergeCell ref="B48:C48"/>
    <mergeCell ref="D48:E48"/>
    <mergeCell ref="B51:C51"/>
    <mergeCell ref="D51:E51"/>
    <mergeCell ref="B37:C37"/>
    <mergeCell ref="D37:E37"/>
    <mergeCell ref="F37:G37"/>
    <mergeCell ref="A38:G38"/>
    <mergeCell ref="A39:F39"/>
    <mergeCell ref="B40:C40"/>
    <mergeCell ref="D40:E40"/>
    <mergeCell ref="B41:C41"/>
    <mergeCell ref="D41:E41"/>
    <mergeCell ref="B42:C42"/>
    <mergeCell ref="D42:E42"/>
    <mergeCell ref="B43:C43"/>
    <mergeCell ref="D43:E43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A17:H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A23:G23"/>
    <mergeCell ref="A24:H24"/>
    <mergeCell ref="A1:I3"/>
    <mergeCell ref="F5:H5"/>
    <mergeCell ref="F11:G11"/>
    <mergeCell ref="F13:G13"/>
    <mergeCell ref="E15:G15"/>
    <mergeCell ref="A16:H16"/>
  </mergeCells>
  <hyperlinks>
    <hyperlink ref="D31" r:id="rId1" display="www.rental-world.com"/>
  </hyperlinks>
  <printOptions/>
  <pageMargins left="0.7" right="0.7" top="0.75" bottom="0.75" header="0.3" footer="0.3"/>
  <pageSetup horizontalDpi="300" verticalDpi="30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H32"/>
  <sheetViews>
    <sheetView showGridLines="0" zoomScale="90" zoomScaleNormal="90" zoomScalePageLayoutView="0" workbookViewId="0" topLeftCell="A1">
      <selection activeCell="D10" sqref="D10"/>
    </sheetView>
  </sheetViews>
  <sheetFormatPr defaultColWidth="9.140625" defaultRowHeight="12.75"/>
  <cols>
    <col min="1" max="1" width="3.57421875" style="0" customWidth="1"/>
    <col min="2" max="2" width="3.00390625" style="0" customWidth="1"/>
    <col min="3" max="3" width="34.8515625" style="0" customWidth="1"/>
    <col min="4" max="4" width="14.7109375" style="0" customWidth="1"/>
    <col min="5" max="5" width="3.00390625" style="0" customWidth="1"/>
    <col min="6" max="6" width="45.57421875" style="0" customWidth="1"/>
    <col min="7" max="7" width="13.7109375" style="0" customWidth="1"/>
    <col min="8" max="8" width="3.140625" style="0" customWidth="1"/>
  </cols>
  <sheetData>
    <row r="1" spans="2:8" ht="15.75" customHeight="1" thickBot="1">
      <c r="B1" s="3"/>
      <c r="C1" s="3"/>
      <c r="D1" s="3"/>
      <c r="E1" s="3"/>
      <c r="F1" s="3"/>
      <c r="G1" s="3"/>
      <c r="H1" s="3"/>
    </row>
    <row r="2" spans="2:8" ht="13.5" customHeight="1" thickTop="1">
      <c r="B2" s="204" t="s">
        <v>10</v>
      </c>
      <c r="C2" s="205"/>
      <c r="D2" s="205"/>
      <c r="E2" s="205"/>
      <c r="F2" s="205"/>
      <c r="G2" s="205"/>
      <c r="H2" s="206"/>
    </row>
    <row r="3" spans="2:8" ht="13.5" customHeight="1" thickBot="1">
      <c r="B3" s="207"/>
      <c r="C3" s="208"/>
      <c r="D3" s="208"/>
      <c r="E3" s="208"/>
      <c r="F3" s="208"/>
      <c r="G3" s="208"/>
      <c r="H3" s="209"/>
    </row>
    <row r="4" spans="2:8" ht="16.5" thickBot="1" thickTop="1">
      <c r="B4" s="4"/>
      <c r="C4" s="5"/>
      <c r="D4" s="5"/>
      <c r="E4" s="5"/>
      <c r="F4" s="5"/>
      <c r="G4" s="5"/>
      <c r="H4" s="6"/>
    </row>
    <row r="5" spans="2:8" ht="18" thickBot="1" thickTop="1">
      <c r="B5" s="4"/>
      <c r="C5" s="210" t="s">
        <v>26</v>
      </c>
      <c r="D5" s="211"/>
      <c r="E5" s="5"/>
      <c r="F5" s="210" t="s">
        <v>27</v>
      </c>
      <c r="G5" s="211"/>
      <c r="H5" s="6"/>
    </row>
    <row r="6" spans="2:8" ht="30" customHeight="1" thickTop="1">
      <c r="B6" s="4"/>
      <c r="C6" s="212" t="s">
        <v>11</v>
      </c>
      <c r="D6" s="213"/>
      <c r="E6" s="5"/>
      <c r="F6" s="214" t="s">
        <v>12</v>
      </c>
      <c r="G6" s="215"/>
      <c r="H6" s="6"/>
    </row>
    <row r="7" spans="2:8" ht="16.5">
      <c r="B7" s="4"/>
      <c r="C7" s="16" t="s">
        <v>13</v>
      </c>
      <c r="D7" s="13" t="s">
        <v>14</v>
      </c>
      <c r="E7" s="5"/>
      <c r="F7" s="16" t="s">
        <v>15</v>
      </c>
      <c r="G7" s="13" t="s">
        <v>60</v>
      </c>
      <c r="H7" s="6"/>
    </row>
    <row r="8" spans="2:8" ht="16.5">
      <c r="B8" s="4"/>
      <c r="C8" s="12"/>
      <c r="D8" s="114"/>
      <c r="E8" s="5"/>
      <c r="F8" s="12"/>
      <c r="G8" s="114"/>
      <c r="H8" s="6"/>
    </row>
    <row r="9" spans="2:8" ht="16.5">
      <c r="B9" s="4"/>
      <c r="C9" s="12"/>
      <c r="D9" s="132"/>
      <c r="E9" s="5"/>
      <c r="F9" s="12"/>
      <c r="G9" s="132"/>
      <c r="H9" s="6"/>
    </row>
    <row r="10" spans="2:8" ht="16.5">
      <c r="B10" s="4"/>
      <c r="C10" s="12"/>
      <c r="D10" s="132"/>
      <c r="E10" s="5"/>
      <c r="F10" s="12"/>
      <c r="G10" s="132"/>
      <c r="H10" s="6"/>
    </row>
    <row r="11" spans="2:8" ht="16.5">
      <c r="B11" s="4"/>
      <c r="C11" s="12"/>
      <c r="D11" s="132"/>
      <c r="E11" s="5"/>
      <c r="F11" s="12"/>
      <c r="G11" s="132"/>
      <c r="H11" s="6"/>
    </row>
    <row r="12" spans="2:8" ht="16.5">
      <c r="B12" s="4"/>
      <c r="C12" s="12"/>
      <c r="D12" s="132"/>
      <c r="E12" s="5"/>
      <c r="F12" s="12" t="s">
        <v>68</v>
      </c>
      <c r="G12" s="132"/>
      <c r="H12" s="6"/>
    </row>
    <row r="13" spans="2:8" ht="16.5">
      <c r="B13" s="4"/>
      <c r="C13" s="12"/>
      <c r="D13" s="132"/>
      <c r="E13" s="5"/>
      <c r="F13" s="12" t="s">
        <v>69</v>
      </c>
      <c r="G13" s="132"/>
      <c r="H13" s="6"/>
    </row>
    <row r="14" spans="2:8" ht="17.25" thickBot="1">
      <c r="B14" s="4"/>
      <c r="C14" s="12"/>
      <c r="D14" s="132"/>
      <c r="E14" s="5"/>
      <c r="F14" s="26" t="s">
        <v>52</v>
      </c>
      <c r="G14" s="115">
        <f>SUM(G8:G13)</f>
        <v>0</v>
      </c>
      <c r="H14" s="6"/>
    </row>
    <row r="15" spans="2:8" ht="17.25" thickTop="1">
      <c r="B15" s="4"/>
      <c r="C15" s="12"/>
      <c r="D15" s="132"/>
      <c r="E15" s="5"/>
      <c r="F15" s="5"/>
      <c r="G15" s="5"/>
      <c r="H15" s="6"/>
    </row>
    <row r="16" spans="2:8" ht="16.5">
      <c r="B16" s="4"/>
      <c r="C16" s="12"/>
      <c r="D16" s="132"/>
      <c r="E16" s="5"/>
      <c r="F16" s="5"/>
      <c r="G16" s="5"/>
      <c r="H16" s="6"/>
    </row>
    <row r="17" spans="2:8" ht="16.5">
      <c r="B17" s="4"/>
      <c r="C17" s="12"/>
      <c r="D17" s="132"/>
      <c r="E17" s="5"/>
      <c r="F17" s="7"/>
      <c r="G17" s="7"/>
      <c r="H17" s="6"/>
    </row>
    <row r="18" spans="2:8" ht="16.5">
      <c r="B18" s="4"/>
      <c r="C18" s="12"/>
      <c r="D18" s="132"/>
      <c r="E18" s="5"/>
      <c r="F18" s="5"/>
      <c r="G18" s="5"/>
      <c r="H18" s="6"/>
    </row>
    <row r="19" spans="2:8" ht="16.5">
      <c r="B19" s="4"/>
      <c r="C19" s="12"/>
      <c r="D19" s="132"/>
      <c r="E19" s="5"/>
      <c r="F19" s="5"/>
      <c r="G19" s="5"/>
      <c r="H19" s="6"/>
    </row>
    <row r="20" spans="2:8" ht="17.25" thickBot="1">
      <c r="B20" s="4"/>
      <c r="C20" s="26" t="s">
        <v>36</v>
      </c>
      <c r="D20" s="115">
        <f>SUM(D8:D19)</f>
        <v>0</v>
      </c>
      <c r="E20" s="5"/>
      <c r="F20" s="7"/>
      <c r="G20" s="7"/>
      <c r="H20" s="6"/>
    </row>
    <row r="21" spans="2:8" ht="16.5" thickBot="1" thickTop="1">
      <c r="B21" s="4"/>
      <c r="C21" s="5"/>
      <c r="D21" s="5"/>
      <c r="E21" s="5"/>
      <c r="F21" s="7"/>
      <c r="G21" s="7"/>
      <c r="H21" s="6"/>
    </row>
    <row r="22" spans="2:8" ht="18" thickBot="1" thickTop="1">
      <c r="B22" s="4"/>
      <c r="C22" s="15" t="s">
        <v>16</v>
      </c>
      <c r="D22" s="116">
        <v>1</v>
      </c>
      <c r="E22" s="5"/>
      <c r="F22" s="7"/>
      <c r="G22" s="7"/>
      <c r="H22" s="6"/>
    </row>
    <row r="23" spans="2:8" ht="17.25" thickTop="1">
      <c r="B23" s="4"/>
      <c r="C23" s="7" t="s">
        <v>17</v>
      </c>
      <c r="D23" s="7"/>
      <c r="E23" s="7"/>
      <c r="F23" s="8"/>
      <c r="G23" s="14"/>
      <c r="H23" s="6"/>
    </row>
    <row r="24" spans="2:8" ht="15.75" thickBot="1">
      <c r="B24" s="4"/>
      <c r="C24" s="5"/>
      <c r="D24" s="5"/>
      <c r="E24" s="5"/>
      <c r="F24" s="5"/>
      <c r="G24" s="5"/>
      <c r="H24" s="6"/>
    </row>
    <row r="25" spans="2:8" ht="18" thickBot="1" thickTop="1">
      <c r="B25" s="4"/>
      <c r="C25" s="15" t="s">
        <v>18</v>
      </c>
      <c r="D25" s="17"/>
      <c r="E25" s="5"/>
      <c r="F25" s="5"/>
      <c r="G25" s="5"/>
      <c r="H25" s="6"/>
    </row>
    <row r="26" spans="2:8" ht="15.75" thickTop="1">
      <c r="B26" s="4"/>
      <c r="C26" s="7" t="s">
        <v>19</v>
      </c>
      <c r="D26" s="7"/>
      <c r="E26" s="7"/>
      <c r="F26" s="7"/>
      <c r="G26" s="7"/>
      <c r="H26" s="6"/>
    </row>
    <row r="27" spans="2:8" ht="15.75" thickBot="1">
      <c r="B27" s="4"/>
      <c r="C27" s="7"/>
      <c r="D27" s="7"/>
      <c r="E27" s="7"/>
      <c r="F27" s="5"/>
      <c r="G27" s="5"/>
      <c r="H27" s="6"/>
    </row>
    <row r="28" spans="2:8" ht="18" thickBot="1" thickTop="1">
      <c r="B28" s="4"/>
      <c r="C28" s="15" t="s">
        <v>20</v>
      </c>
      <c r="D28" s="118">
        <f>D20/(D22-G14)</f>
        <v>0</v>
      </c>
      <c r="E28" s="7"/>
      <c r="F28" s="5"/>
      <c r="G28" s="5"/>
      <c r="H28" s="6"/>
    </row>
    <row r="29" spans="2:8" ht="9.75" customHeight="1" thickTop="1">
      <c r="B29" s="4"/>
      <c r="C29" s="8"/>
      <c r="D29" s="8"/>
      <c r="E29" s="8"/>
      <c r="F29" s="7"/>
      <c r="G29" s="7"/>
      <c r="H29" s="6"/>
    </row>
    <row r="30" spans="2:8" ht="9.75" customHeight="1" thickBot="1">
      <c r="B30" s="9"/>
      <c r="C30" s="10"/>
      <c r="D30" s="10"/>
      <c r="E30" s="10"/>
      <c r="F30" s="10"/>
      <c r="G30" s="10"/>
      <c r="H30" s="11"/>
    </row>
    <row r="31" spans="2:8" ht="15.75" thickTop="1">
      <c r="B31" s="3"/>
      <c r="C31" s="3"/>
      <c r="D31" s="3"/>
      <c r="E31" s="3"/>
      <c r="F31" s="117"/>
      <c r="G31" s="117"/>
      <c r="H31" s="3"/>
    </row>
    <row r="32" ht="12.75">
      <c r="C32" s="2" t="s">
        <v>70</v>
      </c>
    </row>
  </sheetData>
  <sheetProtection/>
  <mergeCells count="5">
    <mergeCell ref="B2:H3"/>
    <mergeCell ref="C5:D5"/>
    <mergeCell ref="F5:G5"/>
    <mergeCell ref="C6:D6"/>
    <mergeCell ref="F6:G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B1:H32"/>
  <sheetViews>
    <sheetView showFormulas="1" showGridLines="0" zoomScale="90" zoomScaleNormal="90" zoomScalePageLayoutView="0" workbookViewId="0" topLeftCell="A1">
      <selection activeCell="D13" sqref="D13"/>
    </sheetView>
  </sheetViews>
  <sheetFormatPr defaultColWidth="9.140625" defaultRowHeight="12.75"/>
  <cols>
    <col min="1" max="1" width="2.7109375" style="0" customWidth="1"/>
    <col min="2" max="2" width="1.7109375" style="0" customWidth="1"/>
    <col min="3" max="3" width="18.57421875" style="0" customWidth="1"/>
    <col min="4" max="4" width="8.00390625" style="0" customWidth="1"/>
    <col min="5" max="5" width="1.8515625" style="0" customWidth="1"/>
    <col min="6" max="6" width="22.421875" style="0" customWidth="1"/>
    <col min="7" max="7" width="8.00390625" style="0" customWidth="1"/>
    <col min="8" max="8" width="2.00390625" style="0" customWidth="1"/>
  </cols>
  <sheetData>
    <row r="1" spans="2:8" ht="15.75" customHeight="1" thickBot="1">
      <c r="B1" s="3"/>
      <c r="C1" s="3"/>
      <c r="D1" s="3"/>
      <c r="E1" s="3"/>
      <c r="F1" s="3"/>
      <c r="G1" s="3"/>
      <c r="H1" s="3"/>
    </row>
    <row r="2" spans="2:8" ht="13.5" customHeight="1" thickTop="1">
      <c r="B2" s="204" t="s">
        <v>10</v>
      </c>
      <c r="C2" s="205"/>
      <c r="D2" s="205"/>
      <c r="E2" s="205"/>
      <c r="F2" s="205"/>
      <c r="G2" s="205"/>
      <c r="H2" s="206"/>
    </row>
    <row r="3" spans="2:8" ht="13.5" customHeight="1" thickBot="1">
      <c r="B3" s="207"/>
      <c r="C3" s="208"/>
      <c r="D3" s="208"/>
      <c r="E3" s="208"/>
      <c r="F3" s="208"/>
      <c r="G3" s="208"/>
      <c r="H3" s="209"/>
    </row>
    <row r="4" spans="2:8" ht="16.5" thickBot="1" thickTop="1">
      <c r="B4" s="4"/>
      <c r="C4" s="5"/>
      <c r="D4" s="5"/>
      <c r="E4" s="5"/>
      <c r="F4" s="5"/>
      <c r="G4" s="5"/>
      <c r="H4" s="6"/>
    </row>
    <row r="5" spans="2:8" ht="18" thickBot="1" thickTop="1">
      <c r="B5" s="4"/>
      <c r="C5" s="210" t="s">
        <v>26</v>
      </c>
      <c r="D5" s="211"/>
      <c r="E5" s="5"/>
      <c r="F5" s="210" t="s">
        <v>27</v>
      </c>
      <c r="G5" s="211"/>
      <c r="H5" s="6"/>
    </row>
    <row r="6" spans="2:8" ht="30" customHeight="1" thickTop="1">
      <c r="B6" s="4"/>
      <c r="C6" s="212" t="s">
        <v>11</v>
      </c>
      <c r="D6" s="213"/>
      <c r="E6" s="5"/>
      <c r="F6" s="214" t="s">
        <v>12</v>
      </c>
      <c r="G6" s="215"/>
      <c r="H6" s="6"/>
    </row>
    <row r="7" spans="2:8" ht="16.5">
      <c r="B7" s="4"/>
      <c r="C7" s="16" t="s">
        <v>13</v>
      </c>
      <c r="D7" s="13" t="s">
        <v>14</v>
      </c>
      <c r="E7" s="5"/>
      <c r="F7" s="16" t="s">
        <v>15</v>
      </c>
      <c r="G7" s="13" t="s">
        <v>60</v>
      </c>
      <c r="H7" s="6"/>
    </row>
    <row r="8" spans="2:8" ht="16.5">
      <c r="B8" s="4"/>
      <c r="C8" s="12"/>
      <c r="D8" s="114"/>
      <c r="E8" s="5"/>
      <c r="F8" s="12"/>
      <c r="G8" s="114"/>
      <c r="H8" s="6"/>
    </row>
    <row r="9" spans="2:8" ht="16.5">
      <c r="B9" s="4"/>
      <c r="C9" s="12"/>
      <c r="D9" s="132"/>
      <c r="E9" s="5"/>
      <c r="F9" s="12"/>
      <c r="G9" s="132"/>
      <c r="H9" s="6"/>
    </row>
    <row r="10" spans="2:8" ht="16.5">
      <c r="B10" s="4"/>
      <c r="C10" s="12"/>
      <c r="D10" s="132"/>
      <c r="E10" s="5"/>
      <c r="F10" s="12"/>
      <c r="G10" s="132"/>
      <c r="H10" s="6"/>
    </row>
    <row r="11" spans="2:8" ht="16.5">
      <c r="B11" s="4"/>
      <c r="C11" s="12"/>
      <c r="D11" s="132"/>
      <c r="E11" s="5"/>
      <c r="F11" s="12"/>
      <c r="G11" s="132"/>
      <c r="H11" s="6"/>
    </row>
    <row r="12" spans="2:8" ht="16.5">
      <c r="B12" s="4"/>
      <c r="C12" s="12"/>
      <c r="D12" s="132"/>
      <c r="E12" s="5"/>
      <c r="F12" s="12" t="s">
        <v>61</v>
      </c>
      <c r="G12" s="132"/>
      <c r="H12" s="6"/>
    </row>
    <row r="13" spans="2:8" ht="16.5">
      <c r="B13" s="4"/>
      <c r="C13" s="12"/>
      <c r="D13" s="132"/>
      <c r="E13" s="5"/>
      <c r="F13" s="12" t="s">
        <v>63</v>
      </c>
      <c r="G13" s="132"/>
      <c r="H13" s="6"/>
    </row>
    <row r="14" spans="2:8" ht="17.25" thickBot="1">
      <c r="B14" s="4"/>
      <c r="C14" s="12"/>
      <c r="D14" s="132"/>
      <c r="E14" s="5"/>
      <c r="F14" s="26" t="s">
        <v>52</v>
      </c>
      <c r="G14" s="115">
        <f>SUM(G8:G13)</f>
        <v>0</v>
      </c>
      <c r="H14" s="6"/>
    </row>
    <row r="15" spans="2:8" ht="17.25" thickTop="1">
      <c r="B15" s="4"/>
      <c r="C15" s="12"/>
      <c r="D15" s="132"/>
      <c r="E15" s="5"/>
      <c r="F15" s="5"/>
      <c r="G15" s="5"/>
      <c r="H15" s="6"/>
    </row>
    <row r="16" spans="2:8" ht="16.5">
      <c r="B16" s="4"/>
      <c r="C16" s="12"/>
      <c r="D16" s="132"/>
      <c r="E16" s="5"/>
      <c r="F16" s="5"/>
      <c r="G16" s="5"/>
      <c r="H16" s="6"/>
    </row>
    <row r="17" spans="2:8" ht="16.5">
      <c r="B17" s="4"/>
      <c r="C17" s="12"/>
      <c r="D17" s="132"/>
      <c r="E17" s="5"/>
      <c r="F17" s="7"/>
      <c r="G17" s="7"/>
      <c r="H17" s="6"/>
    </row>
    <row r="18" spans="2:8" ht="16.5">
      <c r="B18" s="4"/>
      <c r="C18" s="12"/>
      <c r="D18" s="132"/>
      <c r="E18" s="5"/>
      <c r="F18" s="5"/>
      <c r="G18" s="5"/>
      <c r="H18" s="6"/>
    </row>
    <row r="19" spans="2:8" ht="16.5">
      <c r="B19" s="4"/>
      <c r="C19" s="12"/>
      <c r="D19" s="132"/>
      <c r="E19" s="5"/>
      <c r="F19" s="5"/>
      <c r="G19" s="5"/>
      <c r="H19" s="6"/>
    </row>
    <row r="20" spans="2:8" ht="17.25" thickBot="1">
      <c r="B20" s="4"/>
      <c r="C20" s="26" t="s">
        <v>36</v>
      </c>
      <c r="D20" s="115">
        <f>SUM(D8:D19)</f>
        <v>0</v>
      </c>
      <c r="E20" s="5"/>
      <c r="F20" s="7"/>
      <c r="G20" s="7"/>
      <c r="H20" s="6"/>
    </row>
    <row r="21" spans="2:8" ht="16.5" thickBot="1" thickTop="1">
      <c r="B21" s="4"/>
      <c r="C21" s="5"/>
      <c r="D21" s="5"/>
      <c r="E21" s="5"/>
      <c r="F21" s="7"/>
      <c r="G21" s="7"/>
      <c r="H21" s="6"/>
    </row>
    <row r="22" spans="2:8" ht="18" thickBot="1" thickTop="1">
      <c r="B22" s="4"/>
      <c r="C22" s="15" t="s">
        <v>16</v>
      </c>
      <c r="D22" s="116"/>
      <c r="E22" s="5"/>
      <c r="F22" s="7"/>
      <c r="G22" s="7"/>
      <c r="H22" s="6"/>
    </row>
    <row r="23" spans="2:8" ht="17.25" thickTop="1">
      <c r="B23" s="4"/>
      <c r="C23" s="7" t="s">
        <v>17</v>
      </c>
      <c r="D23" s="7"/>
      <c r="E23" s="7"/>
      <c r="F23" s="8"/>
      <c r="G23" s="14"/>
      <c r="H23" s="6"/>
    </row>
    <row r="24" spans="2:8" ht="15.75" thickBot="1">
      <c r="B24" s="4"/>
      <c r="C24" s="5"/>
      <c r="D24" s="5"/>
      <c r="E24" s="5"/>
      <c r="F24" s="5"/>
      <c r="G24" s="5"/>
      <c r="H24" s="6"/>
    </row>
    <row r="25" spans="2:8" ht="18" thickBot="1" thickTop="1">
      <c r="B25" s="4"/>
      <c r="C25" s="15" t="s">
        <v>18</v>
      </c>
      <c r="D25" s="17"/>
      <c r="E25" s="5"/>
      <c r="F25" s="5"/>
      <c r="G25" s="5"/>
      <c r="H25" s="6"/>
    </row>
    <row r="26" spans="2:8" ht="15.75" thickTop="1">
      <c r="B26" s="4"/>
      <c r="C26" s="7" t="s">
        <v>19</v>
      </c>
      <c r="D26" s="7"/>
      <c r="E26" s="7"/>
      <c r="F26" s="7"/>
      <c r="G26" s="7"/>
      <c r="H26" s="6"/>
    </row>
    <row r="27" spans="2:8" ht="15.75" thickBot="1">
      <c r="B27" s="4"/>
      <c r="C27" s="7"/>
      <c r="D27" s="7"/>
      <c r="E27" s="7"/>
      <c r="F27" s="5"/>
      <c r="G27" s="5"/>
      <c r="H27" s="6"/>
    </row>
    <row r="28" spans="2:8" ht="18" thickBot="1" thickTop="1">
      <c r="B28" s="4"/>
      <c r="C28" s="15" t="s">
        <v>20</v>
      </c>
      <c r="D28" s="118" t="e">
        <f>D20/(D22-G14)</f>
        <v>#DIV/0!</v>
      </c>
      <c r="E28" s="7"/>
      <c r="F28" s="5"/>
      <c r="G28" s="5"/>
      <c r="H28" s="6"/>
    </row>
    <row r="29" spans="2:8" ht="9.75" customHeight="1" thickTop="1">
      <c r="B29" s="4"/>
      <c r="C29" s="8"/>
      <c r="D29" s="8"/>
      <c r="E29" s="8"/>
      <c r="F29" s="7"/>
      <c r="G29" s="7"/>
      <c r="H29" s="6"/>
    </row>
    <row r="30" spans="2:8" ht="9.75" customHeight="1" thickBot="1">
      <c r="B30" s="9"/>
      <c r="C30" s="10"/>
      <c r="D30" s="10"/>
      <c r="E30" s="10"/>
      <c r="F30" s="10"/>
      <c r="G30" s="10"/>
      <c r="H30" s="11"/>
    </row>
    <row r="31" spans="2:8" ht="15.75" thickTop="1">
      <c r="B31" s="3"/>
      <c r="C31" s="3"/>
      <c r="D31" s="3"/>
      <c r="E31" s="3"/>
      <c r="F31" s="117"/>
      <c r="G31" s="117"/>
      <c r="H31" s="3"/>
    </row>
    <row r="32" ht="12.75">
      <c r="C32" s="2" t="s">
        <v>70</v>
      </c>
    </row>
  </sheetData>
  <sheetProtection/>
  <mergeCells count="5">
    <mergeCell ref="C6:D6"/>
    <mergeCell ref="F6:G6"/>
    <mergeCell ref="B2:H3"/>
    <mergeCell ref="C5:D5"/>
    <mergeCell ref="F5:G5"/>
  </mergeCells>
  <printOptions/>
  <pageMargins left="0.5" right="0.5" top="0.75" bottom="0.75" header="0.3" footer="0.3"/>
  <pageSetup horizontalDpi="600" verticalDpi="600" orientation="landscape" r:id="rId1"/>
  <headerFooter>
    <oddHeader>&amp;CACC202: Managerial Accounting
Bringing the Carnival to the Classroom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B2:I38"/>
  <sheetViews>
    <sheetView showGridLines="0" zoomScale="110" zoomScaleNormal="110" zoomScalePageLayoutView="0" workbookViewId="0" topLeftCell="A10">
      <selection activeCell="E7" sqref="E7"/>
    </sheetView>
  </sheetViews>
  <sheetFormatPr defaultColWidth="9.140625" defaultRowHeight="12.75"/>
  <cols>
    <col min="1" max="1" width="1.7109375" style="0" customWidth="1"/>
    <col min="2" max="2" width="3.7109375" style="0" customWidth="1"/>
    <col min="3" max="5" width="16.7109375" style="0" customWidth="1"/>
    <col min="6" max="8" width="20.7109375" style="0" customWidth="1"/>
    <col min="9" max="9" width="3.7109375" style="0" customWidth="1"/>
    <col min="10" max="11" width="4.7109375" style="0" customWidth="1"/>
    <col min="12" max="12" width="13.421875" style="0" customWidth="1"/>
    <col min="13" max="41" width="4.7109375" style="0" customWidth="1"/>
  </cols>
  <sheetData>
    <row r="1" ht="13.5" thickBot="1"/>
    <row r="2" spans="2:9" ht="30" customHeight="1" thickTop="1">
      <c r="B2" s="222" t="s">
        <v>31</v>
      </c>
      <c r="C2" s="223"/>
      <c r="D2" s="223"/>
      <c r="E2" s="223"/>
      <c r="F2" s="223"/>
      <c r="G2" s="223"/>
      <c r="H2" s="223"/>
      <c r="I2" s="224"/>
    </row>
    <row r="3" spans="2:9" ht="19.5" customHeight="1" thickBot="1">
      <c r="B3" s="18"/>
      <c r="C3" s="19"/>
      <c r="D3" s="19"/>
      <c r="E3" s="19"/>
      <c r="F3" s="19"/>
      <c r="G3" s="19"/>
      <c r="H3" s="19"/>
      <c r="I3" s="20"/>
    </row>
    <row r="4" spans="2:9" ht="19.5" customHeight="1" thickTop="1">
      <c r="B4" s="18"/>
      <c r="C4" s="225" t="s">
        <v>21</v>
      </c>
      <c r="D4" s="226"/>
      <c r="E4" s="119">
        <f>'BE-DATA'!D20</f>
        <v>0</v>
      </c>
      <c r="F4" s="19"/>
      <c r="G4" s="19"/>
      <c r="H4" s="19"/>
      <c r="I4" s="20"/>
    </row>
    <row r="5" spans="2:9" ht="19.5" customHeight="1">
      <c r="B5" s="18"/>
      <c r="C5" s="216" t="s">
        <v>22</v>
      </c>
      <c r="D5" s="217"/>
      <c r="E5" s="120">
        <f>'BE-DATA'!G14</f>
        <v>0</v>
      </c>
      <c r="F5" s="19"/>
      <c r="G5" s="19"/>
      <c r="H5" s="19"/>
      <c r="I5" s="20"/>
    </row>
    <row r="6" spans="2:9" ht="19.5" customHeight="1">
      <c r="B6" s="18"/>
      <c r="C6" s="216" t="s">
        <v>62</v>
      </c>
      <c r="D6" s="217"/>
      <c r="E6" s="27">
        <f>'BE-DATA'!D25</f>
        <v>0</v>
      </c>
      <c r="F6" s="19"/>
      <c r="G6" s="19"/>
      <c r="H6" s="19"/>
      <c r="I6" s="20"/>
    </row>
    <row r="7" spans="2:9" ht="19.5" customHeight="1" thickBot="1">
      <c r="B7" s="18"/>
      <c r="C7" s="218" t="s">
        <v>23</v>
      </c>
      <c r="D7" s="219"/>
      <c r="E7" s="121">
        <f>'BE-DATA'!D22</f>
        <v>1</v>
      </c>
      <c r="F7" s="19"/>
      <c r="G7" s="19"/>
      <c r="H7" s="19"/>
      <c r="I7" s="20"/>
    </row>
    <row r="8" spans="2:9" ht="24.75" customHeight="1" thickBot="1" thickTop="1">
      <c r="B8" s="18"/>
      <c r="C8" s="45"/>
      <c r="D8" s="45"/>
      <c r="E8" s="46"/>
      <c r="F8" s="19"/>
      <c r="G8" s="19"/>
      <c r="H8" s="19"/>
      <c r="I8" s="20"/>
    </row>
    <row r="9" spans="2:9" ht="19.5" customHeight="1" thickBot="1" thickTop="1">
      <c r="B9" s="18"/>
      <c r="C9" s="220" t="s">
        <v>24</v>
      </c>
      <c r="D9" s="221"/>
      <c r="E9" s="122">
        <f>TotalFC/(UnitPrice-TotalVC)</f>
        <v>0</v>
      </c>
      <c r="F9" s="19"/>
      <c r="G9" s="19"/>
      <c r="H9" s="19"/>
      <c r="I9" s="20"/>
    </row>
    <row r="10" spans="2:9" ht="19.5" customHeight="1" thickTop="1">
      <c r="B10" s="18"/>
      <c r="C10" s="21"/>
      <c r="D10" s="21"/>
      <c r="E10" s="21"/>
      <c r="F10" s="22"/>
      <c r="G10" s="19"/>
      <c r="H10" s="19"/>
      <c r="I10" s="20"/>
    </row>
    <row r="11" spans="2:9" ht="19.5" customHeight="1" thickBot="1">
      <c r="B11" s="18"/>
      <c r="C11" s="19"/>
      <c r="D11" s="19"/>
      <c r="E11" s="19"/>
      <c r="F11" s="19"/>
      <c r="G11" s="19"/>
      <c r="H11" s="19"/>
      <c r="I11" s="20"/>
    </row>
    <row r="12" spans="2:9" ht="18" thickBot="1" thickTop="1">
      <c r="B12" s="18"/>
      <c r="C12" s="38" t="s">
        <v>25</v>
      </c>
      <c r="D12" s="39" t="s">
        <v>26</v>
      </c>
      <c r="E12" s="39" t="s">
        <v>27</v>
      </c>
      <c r="F12" s="39" t="s">
        <v>28</v>
      </c>
      <c r="G12" s="39" t="s">
        <v>29</v>
      </c>
      <c r="H12" s="28" t="s">
        <v>30</v>
      </c>
      <c r="I12" s="20"/>
    </row>
    <row r="13" spans="2:9" ht="13.5" thickTop="1">
      <c r="B13" s="18"/>
      <c r="C13" s="40">
        <v>50</v>
      </c>
      <c r="D13" s="47">
        <f aca="true" t="shared" si="0" ref="D13:D35">IF(C13="","",TotalFC)</f>
        <v>0</v>
      </c>
      <c r="E13" s="41">
        <f aca="true" t="shared" si="1" ref="E13:E35">IF(C13="","",C13*TotalVC)</f>
        <v>0</v>
      </c>
      <c r="F13" s="41">
        <f aca="true" t="shared" si="2" ref="F13:F35">IF(C13="","",D13+E13)</f>
        <v>0</v>
      </c>
      <c r="G13" s="41">
        <f aca="true" t="shared" si="3" ref="G13:G35">IF(C13="","",C13*UnitPrice)</f>
        <v>50</v>
      </c>
      <c r="H13" s="29">
        <f aca="true" t="shared" si="4" ref="H13:H35">IF(C13="","",G13-F13)</f>
        <v>50</v>
      </c>
      <c r="I13" s="20"/>
    </row>
    <row r="14" spans="2:9" ht="12.75">
      <c r="B14" s="18"/>
      <c r="C14" s="49">
        <f>C13+50</f>
        <v>100</v>
      </c>
      <c r="D14" s="32">
        <f t="shared" si="0"/>
        <v>0</v>
      </c>
      <c r="E14" s="42">
        <f t="shared" si="1"/>
        <v>0</v>
      </c>
      <c r="F14" s="42">
        <f t="shared" si="2"/>
        <v>0</v>
      </c>
      <c r="G14" s="42">
        <f t="shared" si="3"/>
        <v>100</v>
      </c>
      <c r="H14" s="30">
        <f t="shared" si="4"/>
        <v>100</v>
      </c>
      <c r="I14" s="20"/>
    </row>
    <row r="15" spans="2:9" ht="12.75">
      <c r="B15" s="18"/>
      <c r="C15" s="31">
        <f>C14+50</f>
        <v>150</v>
      </c>
      <c r="D15" s="32">
        <f t="shared" si="0"/>
        <v>0</v>
      </c>
      <c r="E15" s="42">
        <f t="shared" si="1"/>
        <v>0</v>
      </c>
      <c r="F15" s="37">
        <f t="shared" si="2"/>
        <v>0</v>
      </c>
      <c r="G15" s="37">
        <f t="shared" si="3"/>
        <v>150</v>
      </c>
      <c r="H15" s="33">
        <f t="shared" si="4"/>
        <v>150</v>
      </c>
      <c r="I15" s="20"/>
    </row>
    <row r="16" spans="2:9" ht="12.75">
      <c r="B16" s="18"/>
      <c r="C16" s="49">
        <f aca="true" t="shared" si="5" ref="C16:C34">C15+50</f>
        <v>200</v>
      </c>
      <c r="D16" s="32">
        <f t="shared" si="0"/>
        <v>0</v>
      </c>
      <c r="E16" s="42">
        <f t="shared" si="1"/>
        <v>0</v>
      </c>
      <c r="F16" s="42">
        <f t="shared" si="2"/>
        <v>0</v>
      </c>
      <c r="G16" s="42">
        <f t="shared" si="3"/>
        <v>200</v>
      </c>
      <c r="H16" s="30">
        <f t="shared" si="4"/>
        <v>200</v>
      </c>
      <c r="I16" s="20"/>
    </row>
    <row r="17" spans="2:9" ht="12.75">
      <c r="B17" s="18"/>
      <c r="C17" s="31">
        <f t="shared" si="5"/>
        <v>250</v>
      </c>
      <c r="D17" s="32">
        <f t="shared" si="0"/>
        <v>0</v>
      </c>
      <c r="E17" s="42">
        <f t="shared" si="1"/>
        <v>0</v>
      </c>
      <c r="F17" s="37">
        <f t="shared" si="2"/>
        <v>0</v>
      </c>
      <c r="G17" s="42">
        <f t="shared" si="3"/>
        <v>250</v>
      </c>
      <c r="H17" s="33">
        <f t="shared" si="4"/>
        <v>250</v>
      </c>
      <c r="I17" s="20"/>
    </row>
    <row r="18" spans="2:9" ht="12.75">
      <c r="B18" s="18"/>
      <c r="C18" s="49">
        <f t="shared" si="5"/>
        <v>300</v>
      </c>
      <c r="D18" s="32">
        <f t="shared" si="0"/>
        <v>0</v>
      </c>
      <c r="E18" s="42">
        <f t="shared" si="1"/>
        <v>0</v>
      </c>
      <c r="F18" s="43">
        <f t="shared" si="2"/>
        <v>0</v>
      </c>
      <c r="G18" s="42">
        <f t="shared" si="3"/>
        <v>300</v>
      </c>
      <c r="H18" s="34">
        <f t="shared" si="4"/>
        <v>300</v>
      </c>
      <c r="I18" s="20"/>
    </row>
    <row r="19" spans="2:9" ht="12.75">
      <c r="B19" s="18"/>
      <c r="C19" s="31">
        <f t="shared" si="5"/>
        <v>350</v>
      </c>
      <c r="D19" s="32">
        <f t="shared" si="0"/>
        <v>0</v>
      </c>
      <c r="E19" s="42">
        <f t="shared" si="1"/>
        <v>0</v>
      </c>
      <c r="F19" s="43">
        <f t="shared" si="2"/>
        <v>0</v>
      </c>
      <c r="G19" s="42">
        <f t="shared" si="3"/>
        <v>350</v>
      </c>
      <c r="H19" s="34">
        <f t="shared" si="4"/>
        <v>350</v>
      </c>
      <c r="I19" s="20"/>
    </row>
    <row r="20" spans="2:9" ht="12.75">
      <c r="B20" s="18"/>
      <c r="C20" s="49">
        <f t="shared" si="5"/>
        <v>400</v>
      </c>
      <c r="D20" s="32">
        <f t="shared" si="0"/>
        <v>0</v>
      </c>
      <c r="E20" s="42">
        <f t="shared" si="1"/>
        <v>0</v>
      </c>
      <c r="F20" s="43">
        <f t="shared" si="2"/>
        <v>0</v>
      </c>
      <c r="G20" s="42">
        <f t="shared" si="3"/>
        <v>400</v>
      </c>
      <c r="H20" s="34">
        <f t="shared" si="4"/>
        <v>400</v>
      </c>
      <c r="I20" s="20"/>
    </row>
    <row r="21" spans="2:9" ht="12.75">
      <c r="B21" s="18"/>
      <c r="C21" s="31">
        <f t="shared" si="5"/>
        <v>450</v>
      </c>
      <c r="D21" s="32">
        <f t="shared" si="0"/>
        <v>0</v>
      </c>
      <c r="E21" s="42">
        <f t="shared" si="1"/>
        <v>0</v>
      </c>
      <c r="F21" s="43">
        <f t="shared" si="2"/>
        <v>0</v>
      </c>
      <c r="G21" s="42">
        <f t="shared" si="3"/>
        <v>450</v>
      </c>
      <c r="H21" s="34">
        <f t="shared" si="4"/>
        <v>450</v>
      </c>
      <c r="I21" s="20"/>
    </row>
    <row r="22" spans="2:9" ht="12.75">
      <c r="B22" s="18"/>
      <c r="C22" s="49">
        <f t="shared" si="5"/>
        <v>500</v>
      </c>
      <c r="D22" s="32">
        <f t="shared" si="0"/>
        <v>0</v>
      </c>
      <c r="E22" s="42">
        <f t="shared" si="1"/>
        <v>0</v>
      </c>
      <c r="F22" s="43">
        <f t="shared" si="2"/>
        <v>0</v>
      </c>
      <c r="G22" s="42">
        <f t="shared" si="3"/>
        <v>500</v>
      </c>
      <c r="H22" s="34">
        <f t="shared" si="4"/>
        <v>500</v>
      </c>
      <c r="I22" s="20"/>
    </row>
    <row r="23" spans="2:9" ht="12.75">
      <c r="B23" s="18"/>
      <c r="C23" s="31">
        <f t="shared" si="5"/>
        <v>550</v>
      </c>
      <c r="D23" s="32">
        <f t="shared" si="0"/>
        <v>0</v>
      </c>
      <c r="E23" s="42">
        <f t="shared" si="1"/>
        <v>0</v>
      </c>
      <c r="F23" s="43">
        <f t="shared" si="2"/>
        <v>0</v>
      </c>
      <c r="G23" s="42">
        <f t="shared" si="3"/>
        <v>550</v>
      </c>
      <c r="H23" s="34">
        <f t="shared" si="4"/>
        <v>550</v>
      </c>
      <c r="I23" s="20"/>
    </row>
    <row r="24" spans="2:9" ht="12.75">
      <c r="B24" s="18"/>
      <c r="C24" s="49">
        <f t="shared" si="5"/>
        <v>600</v>
      </c>
      <c r="D24" s="32">
        <f t="shared" si="0"/>
        <v>0</v>
      </c>
      <c r="E24" s="42">
        <f t="shared" si="1"/>
        <v>0</v>
      </c>
      <c r="F24" s="43">
        <f t="shared" si="2"/>
        <v>0</v>
      </c>
      <c r="G24" s="42">
        <f t="shared" si="3"/>
        <v>600</v>
      </c>
      <c r="H24" s="34">
        <f t="shared" si="4"/>
        <v>600</v>
      </c>
      <c r="I24" s="20"/>
    </row>
    <row r="25" spans="2:9" ht="12.75">
      <c r="B25" s="18"/>
      <c r="C25" s="31">
        <f t="shared" si="5"/>
        <v>650</v>
      </c>
      <c r="D25" s="32">
        <f t="shared" si="0"/>
        <v>0</v>
      </c>
      <c r="E25" s="42">
        <f t="shared" si="1"/>
        <v>0</v>
      </c>
      <c r="F25" s="37">
        <f t="shared" si="2"/>
        <v>0</v>
      </c>
      <c r="G25" s="42">
        <f t="shared" si="3"/>
        <v>650</v>
      </c>
      <c r="H25" s="33">
        <f t="shared" si="4"/>
        <v>650</v>
      </c>
      <c r="I25" s="20"/>
    </row>
    <row r="26" spans="2:9" ht="12.75">
      <c r="B26" s="18"/>
      <c r="C26" s="49">
        <f t="shared" si="5"/>
        <v>700</v>
      </c>
      <c r="D26" s="32">
        <f t="shared" si="0"/>
        <v>0</v>
      </c>
      <c r="E26" s="42">
        <f t="shared" si="1"/>
        <v>0</v>
      </c>
      <c r="F26" s="43">
        <f t="shared" si="2"/>
        <v>0</v>
      </c>
      <c r="G26" s="42">
        <f t="shared" si="3"/>
        <v>700</v>
      </c>
      <c r="H26" s="34">
        <f t="shared" si="4"/>
        <v>700</v>
      </c>
      <c r="I26" s="20"/>
    </row>
    <row r="27" spans="2:9" ht="12.75">
      <c r="B27" s="18"/>
      <c r="C27" s="31">
        <f t="shared" si="5"/>
        <v>750</v>
      </c>
      <c r="D27" s="32">
        <f t="shared" si="0"/>
        <v>0</v>
      </c>
      <c r="E27" s="42">
        <f t="shared" si="1"/>
        <v>0</v>
      </c>
      <c r="F27" s="37">
        <f t="shared" si="2"/>
        <v>0</v>
      </c>
      <c r="G27" s="42">
        <f t="shared" si="3"/>
        <v>750</v>
      </c>
      <c r="H27" s="33">
        <f t="shared" si="4"/>
        <v>750</v>
      </c>
      <c r="I27" s="20"/>
    </row>
    <row r="28" spans="2:9" ht="12.75">
      <c r="B28" s="18"/>
      <c r="C28" s="49">
        <f t="shared" si="5"/>
        <v>800</v>
      </c>
      <c r="D28" s="32">
        <f t="shared" si="0"/>
        <v>0</v>
      </c>
      <c r="E28" s="42">
        <f t="shared" si="1"/>
        <v>0</v>
      </c>
      <c r="F28" s="43">
        <f t="shared" si="2"/>
        <v>0</v>
      </c>
      <c r="G28" s="42">
        <f t="shared" si="3"/>
        <v>800</v>
      </c>
      <c r="H28" s="34">
        <f t="shared" si="4"/>
        <v>800</v>
      </c>
      <c r="I28" s="20"/>
    </row>
    <row r="29" spans="2:9" ht="12.75">
      <c r="B29" s="18"/>
      <c r="C29" s="31">
        <f t="shared" si="5"/>
        <v>850</v>
      </c>
      <c r="D29" s="32">
        <f t="shared" si="0"/>
        <v>0</v>
      </c>
      <c r="E29" s="42">
        <f t="shared" si="1"/>
        <v>0</v>
      </c>
      <c r="F29" s="37">
        <f t="shared" si="2"/>
        <v>0</v>
      </c>
      <c r="G29" s="42">
        <f t="shared" si="3"/>
        <v>850</v>
      </c>
      <c r="H29" s="33">
        <f t="shared" si="4"/>
        <v>850</v>
      </c>
      <c r="I29" s="20"/>
    </row>
    <row r="30" spans="2:9" ht="12.75">
      <c r="B30" s="18"/>
      <c r="C30" s="49">
        <f t="shared" si="5"/>
        <v>900</v>
      </c>
      <c r="D30" s="32">
        <f t="shared" si="0"/>
        <v>0</v>
      </c>
      <c r="E30" s="42">
        <f t="shared" si="1"/>
        <v>0</v>
      </c>
      <c r="F30" s="37">
        <f t="shared" si="2"/>
        <v>0</v>
      </c>
      <c r="G30" s="42">
        <f t="shared" si="3"/>
        <v>900</v>
      </c>
      <c r="H30" s="33">
        <f t="shared" si="4"/>
        <v>900</v>
      </c>
      <c r="I30" s="20"/>
    </row>
    <row r="31" spans="2:9" ht="12.75">
      <c r="B31" s="18"/>
      <c r="C31" s="31">
        <f t="shared" si="5"/>
        <v>950</v>
      </c>
      <c r="D31" s="32">
        <f t="shared" si="0"/>
        <v>0</v>
      </c>
      <c r="E31" s="42">
        <f t="shared" si="1"/>
        <v>0</v>
      </c>
      <c r="F31" s="43">
        <f t="shared" si="2"/>
        <v>0</v>
      </c>
      <c r="G31" s="42">
        <f t="shared" si="3"/>
        <v>950</v>
      </c>
      <c r="H31" s="34">
        <f t="shared" si="4"/>
        <v>950</v>
      </c>
      <c r="I31" s="20"/>
    </row>
    <row r="32" spans="2:9" ht="12.75">
      <c r="B32" s="18"/>
      <c r="C32" s="49">
        <f t="shared" si="5"/>
        <v>1000</v>
      </c>
      <c r="D32" s="32">
        <f t="shared" si="0"/>
        <v>0</v>
      </c>
      <c r="E32" s="42">
        <f t="shared" si="1"/>
        <v>0</v>
      </c>
      <c r="F32" s="37">
        <f t="shared" si="2"/>
        <v>0</v>
      </c>
      <c r="G32" s="42">
        <f t="shared" si="3"/>
        <v>1000</v>
      </c>
      <c r="H32" s="33">
        <f t="shared" si="4"/>
        <v>1000</v>
      </c>
      <c r="I32" s="20"/>
    </row>
    <row r="33" spans="2:9" ht="12.75">
      <c r="B33" s="18"/>
      <c r="C33" s="31">
        <f t="shared" si="5"/>
        <v>1050</v>
      </c>
      <c r="D33" s="32">
        <f t="shared" si="0"/>
        <v>0</v>
      </c>
      <c r="E33" s="42">
        <f t="shared" si="1"/>
        <v>0</v>
      </c>
      <c r="F33" s="43">
        <f t="shared" si="2"/>
        <v>0</v>
      </c>
      <c r="G33" s="42">
        <f t="shared" si="3"/>
        <v>1050</v>
      </c>
      <c r="H33" s="34">
        <f t="shared" si="4"/>
        <v>1050</v>
      </c>
      <c r="I33" s="20"/>
    </row>
    <row r="34" spans="2:9" ht="12.75">
      <c r="B34" s="18"/>
      <c r="C34" s="49">
        <f t="shared" si="5"/>
        <v>1100</v>
      </c>
      <c r="D34" s="123">
        <f t="shared" si="0"/>
        <v>0</v>
      </c>
      <c r="E34" s="124">
        <f t="shared" si="1"/>
        <v>0</v>
      </c>
      <c r="F34" s="125">
        <f t="shared" si="2"/>
        <v>0</v>
      </c>
      <c r="G34" s="124">
        <f t="shared" si="3"/>
        <v>1100</v>
      </c>
      <c r="H34" s="126">
        <f t="shared" si="4"/>
        <v>1100</v>
      </c>
      <c r="I34" s="20"/>
    </row>
    <row r="35" spans="2:9" ht="13.5" thickBot="1">
      <c r="B35" s="18"/>
      <c r="C35" s="131">
        <f>C34+50</f>
        <v>1150</v>
      </c>
      <c r="D35" s="35">
        <f t="shared" si="0"/>
        <v>0</v>
      </c>
      <c r="E35" s="48">
        <f t="shared" si="1"/>
        <v>0</v>
      </c>
      <c r="F35" s="44">
        <f t="shared" si="2"/>
        <v>0</v>
      </c>
      <c r="G35" s="48">
        <f t="shared" si="3"/>
        <v>1150</v>
      </c>
      <c r="H35" s="36">
        <f t="shared" si="4"/>
        <v>1150</v>
      </c>
      <c r="I35" s="20"/>
    </row>
    <row r="36" spans="2:9" ht="14.25" thickBot="1" thickTop="1">
      <c r="B36" s="23"/>
      <c r="C36" s="24"/>
      <c r="D36" s="24"/>
      <c r="E36" s="24"/>
      <c r="F36" s="24"/>
      <c r="G36" s="24"/>
      <c r="H36" s="24"/>
      <c r="I36" s="25"/>
    </row>
    <row r="37" ht="13.5" thickTop="1"/>
    <row r="38" ht="12.75">
      <c r="C38" s="2" t="s">
        <v>70</v>
      </c>
    </row>
  </sheetData>
  <sheetProtection/>
  <mergeCells count="6">
    <mergeCell ref="C6:D6"/>
    <mergeCell ref="C7:D7"/>
    <mergeCell ref="C9:D9"/>
    <mergeCell ref="B2:I2"/>
    <mergeCell ref="C4:D4"/>
    <mergeCell ref="C5:D5"/>
  </mergeCells>
  <printOptions/>
  <pageMargins left="0.5" right="0.5" top="0.75" bottom="0.75" header="0.3" footer="0.3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B2:I38"/>
  <sheetViews>
    <sheetView showFormulas="1"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1.421875" style="0" customWidth="1"/>
    <col min="3" max="3" width="5.421875" style="0" customWidth="1"/>
    <col min="4" max="4" width="11.28125" style="0" customWidth="1"/>
    <col min="5" max="5" width="13.00390625" style="0" customWidth="1"/>
    <col min="6" max="6" width="12.140625" style="0" customWidth="1"/>
    <col min="7" max="7" width="13.421875" style="0" customWidth="1"/>
    <col min="8" max="8" width="11.140625" style="0" customWidth="1"/>
    <col min="9" max="9" width="2.57421875" style="0" customWidth="1"/>
    <col min="10" max="11" width="4.7109375" style="0" customWidth="1"/>
    <col min="12" max="12" width="13.421875" style="0" customWidth="1"/>
    <col min="13" max="41" width="4.7109375" style="0" customWidth="1"/>
  </cols>
  <sheetData>
    <row r="1" ht="13.5" thickBot="1"/>
    <row r="2" spans="2:9" ht="30" customHeight="1" thickTop="1">
      <c r="B2" s="222" t="s">
        <v>31</v>
      </c>
      <c r="C2" s="223"/>
      <c r="D2" s="223"/>
      <c r="E2" s="223"/>
      <c r="F2" s="223"/>
      <c r="G2" s="223"/>
      <c r="H2" s="223"/>
      <c r="I2" s="224"/>
    </row>
    <row r="3" spans="2:9" ht="19.5" customHeight="1" thickBot="1">
      <c r="B3" s="18"/>
      <c r="C3" s="19"/>
      <c r="D3" s="19"/>
      <c r="E3" s="19"/>
      <c r="F3" s="19"/>
      <c r="G3" s="19"/>
      <c r="H3" s="19"/>
      <c r="I3" s="20"/>
    </row>
    <row r="4" spans="2:9" ht="19.5" customHeight="1" thickTop="1">
      <c r="B4" s="18"/>
      <c r="C4" s="225" t="s">
        <v>21</v>
      </c>
      <c r="D4" s="226"/>
      <c r="E4" s="119">
        <f>'BE-DATA-Formula'!D20</f>
        <v>0</v>
      </c>
      <c r="F4" s="19"/>
      <c r="G4" s="19"/>
      <c r="H4" s="19"/>
      <c r="I4" s="20"/>
    </row>
    <row r="5" spans="2:9" ht="19.5" customHeight="1">
      <c r="B5" s="18"/>
      <c r="C5" s="216" t="s">
        <v>22</v>
      </c>
      <c r="D5" s="217"/>
      <c r="E5" s="120">
        <f>'BE-DATA-Formula'!G14</f>
        <v>0</v>
      </c>
      <c r="F5" s="19"/>
      <c r="G5" s="19"/>
      <c r="H5" s="19"/>
      <c r="I5" s="20"/>
    </row>
    <row r="6" spans="2:9" ht="19.5" customHeight="1">
      <c r="B6" s="18"/>
      <c r="C6" s="216" t="s">
        <v>62</v>
      </c>
      <c r="D6" s="217"/>
      <c r="E6" s="27">
        <f>'BE-DATA-Formula'!D25</f>
        <v>0</v>
      </c>
      <c r="F6" s="19"/>
      <c r="G6" s="19"/>
      <c r="H6" s="19"/>
      <c r="I6" s="20"/>
    </row>
    <row r="7" spans="2:9" ht="19.5" customHeight="1" thickBot="1">
      <c r="B7" s="18"/>
      <c r="C7" s="218" t="s">
        <v>23</v>
      </c>
      <c r="D7" s="219"/>
      <c r="E7" s="121">
        <f>'BE-DATA-Formula'!D22</f>
        <v>0</v>
      </c>
      <c r="F7" s="19"/>
      <c r="G7" s="19"/>
      <c r="H7" s="19"/>
      <c r="I7" s="20"/>
    </row>
    <row r="8" spans="2:9" ht="24.75" customHeight="1" thickBot="1" thickTop="1">
      <c r="B8" s="18"/>
      <c r="C8" s="45"/>
      <c r="D8" s="45"/>
      <c r="E8" s="46"/>
      <c r="F8" s="19"/>
      <c r="G8" s="19"/>
      <c r="H8" s="19"/>
      <c r="I8" s="20"/>
    </row>
    <row r="9" spans="2:9" ht="19.5" customHeight="1" thickBot="1" thickTop="1">
      <c r="B9" s="18"/>
      <c r="C9" s="220" t="s">
        <v>24</v>
      </c>
      <c r="D9" s="221"/>
      <c r="E9" s="122">
        <f>TotalFC/(UnitPrice-TotalVC)</f>
        <v>0</v>
      </c>
      <c r="F9" s="19"/>
      <c r="G9" s="19"/>
      <c r="H9" s="19"/>
      <c r="I9" s="20"/>
    </row>
    <row r="10" spans="2:9" ht="19.5" customHeight="1" thickTop="1">
      <c r="B10" s="18"/>
      <c r="C10" s="21"/>
      <c r="D10" s="21"/>
      <c r="E10" s="21"/>
      <c r="F10" s="22"/>
      <c r="G10" s="19"/>
      <c r="H10" s="19"/>
      <c r="I10" s="20"/>
    </row>
    <row r="11" spans="2:9" ht="19.5" customHeight="1" thickBot="1">
      <c r="B11" s="18"/>
      <c r="C11" s="19"/>
      <c r="D11" s="19"/>
      <c r="E11" s="19"/>
      <c r="F11" s="19"/>
      <c r="G11" s="19"/>
      <c r="H11" s="19"/>
      <c r="I11" s="20"/>
    </row>
    <row r="12" spans="2:9" ht="18" thickBot="1" thickTop="1">
      <c r="B12" s="18"/>
      <c r="C12" s="38" t="s">
        <v>25</v>
      </c>
      <c r="D12" s="39" t="s">
        <v>26</v>
      </c>
      <c r="E12" s="39" t="s">
        <v>27</v>
      </c>
      <c r="F12" s="39" t="s">
        <v>28</v>
      </c>
      <c r="G12" s="39" t="s">
        <v>29</v>
      </c>
      <c r="H12" s="28" t="s">
        <v>30</v>
      </c>
      <c r="I12" s="20"/>
    </row>
    <row r="13" spans="2:9" ht="13.5" thickTop="1">
      <c r="B13" s="18"/>
      <c r="C13" s="40">
        <v>50</v>
      </c>
      <c r="D13" s="47">
        <f aca="true" t="shared" si="0" ref="D13:D35">IF(C13="","",TotalFC)</f>
        <v>0</v>
      </c>
      <c r="E13" s="41">
        <f aca="true" t="shared" si="1" ref="E13:E35">IF(C13="","",C13*TotalVC)</f>
        <v>0</v>
      </c>
      <c r="F13" s="41">
        <f aca="true" t="shared" si="2" ref="F13:F35">IF(C13="","",D13+E13)</f>
        <v>0</v>
      </c>
      <c r="G13" s="41">
        <f aca="true" t="shared" si="3" ref="G13:G35">IF(C13="","",C13*UnitPrice)</f>
        <v>50</v>
      </c>
      <c r="H13" s="29">
        <f aca="true" t="shared" si="4" ref="H13:H35">IF(C13="","",G13-F13)</f>
        <v>50</v>
      </c>
      <c r="I13" s="20"/>
    </row>
    <row r="14" spans="2:9" ht="12.75">
      <c r="B14" s="18"/>
      <c r="C14" s="49">
        <f>C13+50</f>
        <v>100</v>
      </c>
      <c r="D14" s="32">
        <f t="shared" si="0"/>
        <v>0</v>
      </c>
      <c r="E14" s="42">
        <f t="shared" si="1"/>
        <v>0</v>
      </c>
      <c r="F14" s="42">
        <f t="shared" si="2"/>
        <v>0</v>
      </c>
      <c r="G14" s="42">
        <f t="shared" si="3"/>
        <v>100</v>
      </c>
      <c r="H14" s="30">
        <f t="shared" si="4"/>
        <v>100</v>
      </c>
      <c r="I14" s="20"/>
    </row>
    <row r="15" spans="2:9" ht="12.75">
      <c r="B15" s="18"/>
      <c r="C15" s="31">
        <f>C14+50</f>
        <v>150</v>
      </c>
      <c r="D15" s="32">
        <f t="shared" si="0"/>
        <v>0</v>
      </c>
      <c r="E15" s="42">
        <f t="shared" si="1"/>
        <v>0</v>
      </c>
      <c r="F15" s="37">
        <f t="shared" si="2"/>
        <v>0</v>
      </c>
      <c r="G15" s="37">
        <f t="shared" si="3"/>
        <v>150</v>
      </c>
      <c r="H15" s="33">
        <f t="shared" si="4"/>
        <v>150</v>
      </c>
      <c r="I15" s="20"/>
    </row>
    <row r="16" spans="2:9" ht="12.75">
      <c r="B16" s="18"/>
      <c r="C16" s="49">
        <f aca="true" t="shared" si="5" ref="C16:C35">C15+50</f>
        <v>200</v>
      </c>
      <c r="D16" s="32">
        <f t="shared" si="0"/>
        <v>0</v>
      </c>
      <c r="E16" s="42">
        <f t="shared" si="1"/>
        <v>0</v>
      </c>
      <c r="F16" s="42">
        <f t="shared" si="2"/>
        <v>0</v>
      </c>
      <c r="G16" s="42">
        <f t="shared" si="3"/>
        <v>200</v>
      </c>
      <c r="H16" s="30">
        <f t="shared" si="4"/>
        <v>200</v>
      </c>
      <c r="I16" s="20"/>
    </row>
    <row r="17" spans="2:9" ht="12.75">
      <c r="B17" s="18"/>
      <c r="C17" s="31">
        <f t="shared" si="5"/>
        <v>250</v>
      </c>
      <c r="D17" s="32">
        <f t="shared" si="0"/>
        <v>0</v>
      </c>
      <c r="E17" s="42">
        <f t="shared" si="1"/>
        <v>0</v>
      </c>
      <c r="F17" s="37">
        <f t="shared" si="2"/>
        <v>0</v>
      </c>
      <c r="G17" s="42">
        <f t="shared" si="3"/>
        <v>250</v>
      </c>
      <c r="H17" s="33">
        <f t="shared" si="4"/>
        <v>250</v>
      </c>
      <c r="I17" s="20"/>
    </row>
    <row r="18" spans="2:9" ht="12.75">
      <c r="B18" s="18"/>
      <c r="C18" s="49">
        <f t="shared" si="5"/>
        <v>300</v>
      </c>
      <c r="D18" s="32">
        <f t="shared" si="0"/>
        <v>0</v>
      </c>
      <c r="E18" s="42">
        <f t="shared" si="1"/>
        <v>0</v>
      </c>
      <c r="F18" s="43">
        <f t="shared" si="2"/>
        <v>0</v>
      </c>
      <c r="G18" s="42">
        <f t="shared" si="3"/>
        <v>300</v>
      </c>
      <c r="H18" s="34">
        <f t="shared" si="4"/>
        <v>300</v>
      </c>
      <c r="I18" s="20"/>
    </row>
    <row r="19" spans="2:9" ht="12.75">
      <c r="B19" s="18"/>
      <c r="C19" s="31">
        <f t="shared" si="5"/>
        <v>350</v>
      </c>
      <c r="D19" s="32">
        <f t="shared" si="0"/>
        <v>0</v>
      </c>
      <c r="E19" s="42">
        <f t="shared" si="1"/>
        <v>0</v>
      </c>
      <c r="F19" s="43">
        <f t="shared" si="2"/>
        <v>0</v>
      </c>
      <c r="G19" s="42">
        <f t="shared" si="3"/>
        <v>350</v>
      </c>
      <c r="H19" s="34">
        <f t="shared" si="4"/>
        <v>350</v>
      </c>
      <c r="I19" s="20"/>
    </row>
    <row r="20" spans="2:9" ht="12.75">
      <c r="B20" s="18"/>
      <c r="C20" s="49">
        <f t="shared" si="5"/>
        <v>400</v>
      </c>
      <c r="D20" s="32">
        <f t="shared" si="0"/>
        <v>0</v>
      </c>
      <c r="E20" s="42">
        <f t="shared" si="1"/>
        <v>0</v>
      </c>
      <c r="F20" s="43">
        <f t="shared" si="2"/>
        <v>0</v>
      </c>
      <c r="G20" s="42">
        <f t="shared" si="3"/>
        <v>400</v>
      </c>
      <c r="H20" s="34">
        <f t="shared" si="4"/>
        <v>400</v>
      </c>
      <c r="I20" s="20"/>
    </row>
    <row r="21" spans="2:9" ht="12.75">
      <c r="B21" s="18"/>
      <c r="C21" s="31">
        <f t="shared" si="5"/>
        <v>450</v>
      </c>
      <c r="D21" s="32">
        <f t="shared" si="0"/>
        <v>0</v>
      </c>
      <c r="E21" s="42">
        <f t="shared" si="1"/>
        <v>0</v>
      </c>
      <c r="F21" s="43">
        <f t="shared" si="2"/>
        <v>0</v>
      </c>
      <c r="G21" s="42">
        <f t="shared" si="3"/>
        <v>450</v>
      </c>
      <c r="H21" s="34">
        <f t="shared" si="4"/>
        <v>450</v>
      </c>
      <c r="I21" s="20"/>
    </row>
    <row r="22" spans="2:9" ht="12.75">
      <c r="B22" s="18"/>
      <c r="C22" s="49">
        <f t="shared" si="5"/>
        <v>500</v>
      </c>
      <c r="D22" s="32">
        <f t="shared" si="0"/>
        <v>0</v>
      </c>
      <c r="E22" s="42">
        <f t="shared" si="1"/>
        <v>0</v>
      </c>
      <c r="F22" s="43">
        <f t="shared" si="2"/>
        <v>0</v>
      </c>
      <c r="G22" s="42">
        <f t="shared" si="3"/>
        <v>500</v>
      </c>
      <c r="H22" s="34">
        <f t="shared" si="4"/>
        <v>500</v>
      </c>
      <c r="I22" s="20"/>
    </row>
    <row r="23" spans="2:9" ht="12.75">
      <c r="B23" s="18"/>
      <c r="C23" s="31">
        <f t="shared" si="5"/>
        <v>550</v>
      </c>
      <c r="D23" s="32">
        <f t="shared" si="0"/>
        <v>0</v>
      </c>
      <c r="E23" s="42">
        <f t="shared" si="1"/>
        <v>0</v>
      </c>
      <c r="F23" s="43">
        <f t="shared" si="2"/>
        <v>0</v>
      </c>
      <c r="G23" s="42">
        <f t="shared" si="3"/>
        <v>550</v>
      </c>
      <c r="H23" s="34">
        <f t="shared" si="4"/>
        <v>550</v>
      </c>
      <c r="I23" s="20"/>
    </row>
    <row r="24" spans="2:9" ht="12.75">
      <c r="B24" s="18"/>
      <c r="C24" s="49">
        <f t="shared" si="5"/>
        <v>600</v>
      </c>
      <c r="D24" s="32">
        <f t="shared" si="0"/>
        <v>0</v>
      </c>
      <c r="E24" s="42">
        <f t="shared" si="1"/>
        <v>0</v>
      </c>
      <c r="F24" s="43">
        <f t="shared" si="2"/>
        <v>0</v>
      </c>
      <c r="G24" s="42">
        <f t="shared" si="3"/>
        <v>600</v>
      </c>
      <c r="H24" s="34">
        <f t="shared" si="4"/>
        <v>600</v>
      </c>
      <c r="I24" s="20"/>
    </row>
    <row r="25" spans="2:9" ht="12.75">
      <c r="B25" s="18"/>
      <c r="C25" s="31">
        <f t="shared" si="5"/>
        <v>650</v>
      </c>
      <c r="D25" s="32">
        <f t="shared" si="0"/>
        <v>0</v>
      </c>
      <c r="E25" s="42">
        <f t="shared" si="1"/>
        <v>0</v>
      </c>
      <c r="F25" s="37">
        <f t="shared" si="2"/>
        <v>0</v>
      </c>
      <c r="G25" s="42">
        <f t="shared" si="3"/>
        <v>650</v>
      </c>
      <c r="H25" s="33">
        <f t="shared" si="4"/>
        <v>650</v>
      </c>
      <c r="I25" s="20"/>
    </row>
    <row r="26" spans="2:9" ht="12.75">
      <c r="B26" s="18"/>
      <c r="C26" s="49">
        <f t="shared" si="5"/>
        <v>700</v>
      </c>
      <c r="D26" s="32">
        <f t="shared" si="0"/>
        <v>0</v>
      </c>
      <c r="E26" s="42">
        <f t="shared" si="1"/>
        <v>0</v>
      </c>
      <c r="F26" s="43">
        <f t="shared" si="2"/>
        <v>0</v>
      </c>
      <c r="G26" s="42">
        <f t="shared" si="3"/>
        <v>700</v>
      </c>
      <c r="H26" s="34">
        <f t="shared" si="4"/>
        <v>700</v>
      </c>
      <c r="I26" s="20"/>
    </row>
    <row r="27" spans="2:9" ht="12.75">
      <c r="B27" s="18"/>
      <c r="C27" s="31">
        <f t="shared" si="5"/>
        <v>750</v>
      </c>
      <c r="D27" s="32">
        <f t="shared" si="0"/>
        <v>0</v>
      </c>
      <c r="E27" s="42">
        <f t="shared" si="1"/>
        <v>0</v>
      </c>
      <c r="F27" s="37">
        <f t="shared" si="2"/>
        <v>0</v>
      </c>
      <c r="G27" s="42">
        <f t="shared" si="3"/>
        <v>750</v>
      </c>
      <c r="H27" s="33">
        <f t="shared" si="4"/>
        <v>750</v>
      </c>
      <c r="I27" s="20"/>
    </row>
    <row r="28" spans="2:9" ht="12.75">
      <c r="B28" s="18"/>
      <c r="C28" s="49">
        <f t="shared" si="5"/>
        <v>800</v>
      </c>
      <c r="D28" s="32">
        <f t="shared" si="0"/>
        <v>0</v>
      </c>
      <c r="E28" s="42">
        <f t="shared" si="1"/>
        <v>0</v>
      </c>
      <c r="F28" s="43">
        <f t="shared" si="2"/>
        <v>0</v>
      </c>
      <c r="G28" s="42">
        <f t="shared" si="3"/>
        <v>800</v>
      </c>
      <c r="H28" s="34">
        <f t="shared" si="4"/>
        <v>800</v>
      </c>
      <c r="I28" s="20"/>
    </row>
    <row r="29" spans="2:9" ht="12.75">
      <c r="B29" s="18"/>
      <c r="C29" s="31">
        <f t="shared" si="5"/>
        <v>850</v>
      </c>
      <c r="D29" s="32">
        <f t="shared" si="0"/>
        <v>0</v>
      </c>
      <c r="E29" s="42">
        <f t="shared" si="1"/>
        <v>0</v>
      </c>
      <c r="F29" s="37">
        <f t="shared" si="2"/>
        <v>0</v>
      </c>
      <c r="G29" s="42">
        <f t="shared" si="3"/>
        <v>850</v>
      </c>
      <c r="H29" s="33">
        <f t="shared" si="4"/>
        <v>850</v>
      </c>
      <c r="I29" s="20"/>
    </row>
    <row r="30" spans="2:9" ht="12.75">
      <c r="B30" s="18"/>
      <c r="C30" s="49">
        <f t="shared" si="5"/>
        <v>900</v>
      </c>
      <c r="D30" s="32">
        <f t="shared" si="0"/>
        <v>0</v>
      </c>
      <c r="E30" s="42">
        <f t="shared" si="1"/>
        <v>0</v>
      </c>
      <c r="F30" s="37">
        <f t="shared" si="2"/>
        <v>0</v>
      </c>
      <c r="G30" s="42">
        <f t="shared" si="3"/>
        <v>900</v>
      </c>
      <c r="H30" s="33">
        <f t="shared" si="4"/>
        <v>900</v>
      </c>
      <c r="I30" s="20"/>
    </row>
    <row r="31" spans="2:9" ht="12.75">
      <c r="B31" s="18"/>
      <c r="C31" s="31">
        <f t="shared" si="5"/>
        <v>950</v>
      </c>
      <c r="D31" s="32">
        <f t="shared" si="0"/>
        <v>0</v>
      </c>
      <c r="E31" s="42">
        <f t="shared" si="1"/>
        <v>0</v>
      </c>
      <c r="F31" s="43">
        <f t="shared" si="2"/>
        <v>0</v>
      </c>
      <c r="G31" s="42">
        <f t="shared" si="3"/>
        <v>950</v>
      </c>
      <c r="H31" s="34">
        <f t="shared" si="4"/>
        <v>950</v>
      </c>
      <c r="I31" s="20"/>
    </row>
    <row r="32" spans="2:9" ht="12.75">
      <c r="B32" s="18"/>
      <c r="C32" s="49">
        <f t="shared" si="5"/>
        <v>1000</v>
      </c>
      <c r="D32" s="32">
        <f t="shared" si="0"/>
        <v>0</v>
      </c>
      <c r="E32" s="42">
        <f t="shared" si="1"/>
        <v>0</v>
      </c>
      <c r="F32" s="37">
        <f t="shared" si="2"/>
        <v>0</v>
      </c>
      <c r="G32" s="42">
        <f t="shared" si="3"/>
        <v>1000</v>
      </c>
      <c r="H32" s="33">
        <f t="shared" si="4"/>
        <v>1000</v>
      </c>
      <c r="I32" s="20"/>
    </row>
    <row r="33" spans="2:9" ht="12.75">
      <c r="B33" s="18"/>
      <c r="C33" s="31">
        <f t="shared" si="5"/>
        <v>1050</v>
      </c>
      <c r="D33" s="32">
        <f t="shared" si="0"/>
        <v>0</v>
      </c>
      <c r="E33" s="42">
        <f t="shared" si="1"/>
        <v>0</v>
      </c>
      <c r="F33" s="43">
        <f t="shared" si="2"/>
        <v>0</v>
      </c>
      <c r="G33" s="42">
        <f t="shared" si="3"/>
        <v>1050</v>
      </c>
      <c r="H33" s="34">
        <f t="shared" si="4"/>
        <v>1050</v>
      </c>
      <c r="I33" s="20"/>
    </row>
    <row r="34" spans="2:9" ht="12.75">
      <c r="B34" s="18"/>
      <c r="C34" s="49">
        <f t="shared" si="5"/>
        <v>1100</v>
      </c>
      <c r="D34" s="123">
        <f t="shared" si="0"/>
        <v>0</v>
      </c>
      <c r="E34" s="124">
        <f t="shared" si="1"/>
        <v>0</v>
      </c>
      <c r="F34" s="125">
        <f t="shared" si="2"/>
        <v>0</v>
      </c>
      <c r="G34" s="124">
        <f t="shared" si="3"/>
        <v>1100</v>
      </c>
      <c r="H34" s="126">
        <f t="shared" si="4"/>
        <v>1100</v>
      </c>
      <c r="I34" s="20"/>
    </row>
    <row r="35" spans="2:9" ht="13.5" thickBot="1">
      <c r="B35" s="18"/>
      <c r="C35" s="127">
        <f t="shared" si="5"/>
        <v>1150</v>
      </c>
      <c r="D35" s="35">
        <f t="shared" si="0"/>
        <v>0</v>
      </c>
      <c r="E35" s="48">
        <f t="shared" si="1"/>
        <v>0</v>
      </c>
      <c r="F35" s="44">
        <f t="shared" si="2"/>
        <v>0</v>
      </c>
      <c r="G35" s="48">
        <f t="shared" si="3"/>
        <v>1150</v>
      </c>
      <c r="H35" s="36">
        <f t="shared" si="4"/>
        <v>1150</v>
      </c>
      <c r="I35" s="20"/>
    </row>
    <row r="36" spans="2:9" ht="14.25" thickBot="1" thickTop="1">
      <c r="B36" s="23"/>
      <c r="C36" s="24"/>
      <c r="D36" s="24"/>
      <c r="E36" s="24"/>
      <c r="F36" s="24"/>
      <c r="G36" s="24"/>
      <c r="H36" s="24"/>
      <c r="I36" s="25"/>
    </row>
    <row r="37" ht="13.5" thickTop="1"/>
    <row r="38" ht="12.75">
      <c r="B38" s="2" t="s">
        <v>70</v>
      </c>
    </row>
  </sheetData>
  <sheetProtection/>
  <mergeCells count="6">
    <mergeCell ref="C9:D9"/>
    <mergeCell ref="B2:I2"/>
    <mergeCell ref="C4:D4"/>
    <mergeCell ref="C5:D5"/>
    <mergeCell ref="C6:D6"/>
    <mergeCell ref="C7:D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