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kyshaN\Documents\"/>
    </mc:Choice>
  </mc:AlternateContent>
  <bookViews>
    <workbookView xWindow="0" yWindow="0" windowWidth="20400" windowHeight="7755" tabRatio="803" firstSheet="5" activeTab="11"/>
  </bookViews>
  <sheets>
    <sheet name="Coverpage" sheetId="26" r:id="rId1"/>
    <sheet name="Data" sheetId="3" r:id="rId2"/>
    <sheet name="Question 1" sheetId="30" r:id="rId3"/>
    <sheet name="Question 2" sheetId="19" r:id="rId4"/>
    <sheet name="Question 3" sheetId="24" r:id="rId5"/>
    <sheet name="Question 4" sheetId="22" r:id="rId6"/>
    <sheet name="Question 5" sheetId="21" r:id="rId7"/>
    <sheet name="Question 6" sheetId="28" r:id="rId8"/>
    <sheet name="Question 7" sheetId="29" r:id="rId9"/>
    <sheet name="Question 8" sheetId="23" r:id="rId10"/>
    <sheet name="Question 9" sheetId="17" r:id="rId11"/>
    <sheet name="Question 10" sheetId="27" r:id="rId12"/>
  </sheets>
  <calcPr calcId="152511"/>
</workbook>
</file>

<file path=xl/calcChain.xml><?xml version="1.0" encoding="utf-8"?>
<calcChain xmlns="http://schemas.openxmlformats.org/spreadsheetml/2006/main">
  <c r="K6" i="27" l="1"/>
  <c r="K5" i="27"/>
  <c r="K4" i="27"/>
  <c r="K3" i="27"/>
  <c r="K2" i="27"/>
  <c r="G4" i="27"/>
  <c r="G5" i="27"/>
  <c r="G6" i="27"/>
  <c r="G3" i="27"/>
  <c r="G2" i="27"/>
  <c r="J5" i="27"/>
  <c r="F5" i="27"/>
  <c r="J4" i="27"/>
  <c r="F4" i="27"/>
  <c r="J3" i="27"/>
  <c r="F3" i="27"/>
  <c r="J6" i="27"/>
  <c r="F6" i="27"/>
  <c r="F2" i="27"/>
  <c r="J2" i="27"/>
  <c r="D44" i="17"/>
  <c r="D40" i="17"/>
  <c r="D41" i="17"/>
  <c r="D42" i="17"/>
  <c r="L38" i="17"/>
  <c r="D43" i="17"/>
  <c r="L37" i="17"/>
  <c r="L43" i="17"/>
  <c r="L41" i="17"/>
  <c r="L42" i="17"/>
  <c r="H36" i="17"/>
  <c r="H35" i="17"/>
  <c r="D32" i="17"/>
  <c r="D31" i="17"/>
  <c r="D33" i="17" s="1"/>
  <c r="A1" i="22"/>
  <c r="E6" i="17" l="1"/>
  <c r="F6" i="17" s="1"/>
  <c r="E10" i="17"/>
  <c r="F10" i="17" s="1"/>
  <c r="E14" i="17"/>
  <c r="F14" i="17" s="1"/>
  <c r="E18" i="17"/>
  <c r="F18" i="17" s="1"/>
  <c r="E22" i="17"/>
  <c r="F22" i="17" s="1"/>
  <c r="E26" i="17"/>
  <c r="F26" i="17" s="1"/>
  <c r="E30" i="17"/>
  <c r="F30" i="17" s="1"/>
  <c r="E12" i="17"/>
  <c r="F12" i="17" s="1"/>
  <c r="E20" i="17"/>
  <c r="F20" i="17" s="1"/>
  <c r="E28" i="17"/>
  <c r="F28" i="17" s="1"/>
  <c r="E3" i="17"/>
  <c r="E7" i="17"/>
  <c r="F7" i="17" s="1"/>
  <c r="E11" i="17"/>
  <c r="F11" i="17" s="1"/>
  <c r="E15" i="17"/>
  <c r="F15" i="17" s="1"/>
  <c r="E19" i="17"/>
  <c r="F19" i="17" s="1"/>
  <c r="E23" i="17"/>
  <c r="F23" i="17" s="1"/>
  <c r="E27" i="17"/>
  <c r="F27" i="17" s="1"/>
  <c r="E4" i="17"/>
  <c r="F4" i="17" s="1"/>
  <c r="E16" i="17"/>
  <c r="F16" i="17" s="1"/>
  <c r="E24" i="17"/>
  <c r="F24" i="17" s="1"/>
  <c r="E9" i="17"/>
  <c r="F9" i="17" s="1"/>
  <c r="E17" i="17"/>
  <c r="F17" i="17" s="1"/>
  <c r="E25" i="17"/>
  <c r="F25" i="17" s="1"/>
  <c r="E8" i="17"/>
  <c r="F8" i="17" s="1"/>
  <c r="E5" i="17"/>
  <c r="F5" i="17" s="1"/>
  <c r="E13" i="17"/>
  <c r="F13" i="17" s="1"/>
  <c r="E21" i="17"/>
  <c r="F21" i="17" s="1"/>
  <c r="E29" i="17"/>
  <c r="F29" i="17" s="1"/>
  <c r="H37" i="17"/>
  <c r="I6" i="17" s="1"/>
  <c r="J6" i="17" s="1"/>
  <c r="I14" i="17"/>
  <c r="J14" i="17" s="1"/>
  <c r="I18" i="17"/>
  <c r="J18" i="17" s="1"/>
  <c r="I26" i="17"/>
  <c r="J26" i="17" s="1"/>
  <c r="I30" i="17"/>
  <c r="J30" i="17" s="1"/>
  <c r="I34" i="17"/>
  <c r="J34" i="17" s="1"/>
  <c r="I20" i="17"/>
  <c r="J20" i="17" s="1"/>
  <c r="I32" i="17"/>
  <c r="J32" i="17" s="1"/>
  <c r="I29" i="17"/>
  <c r="J29" i="17" s="1"/>
  <c r="I11" i="17"/>
  <c r="J11" i="17" s="1"/>
  <c r="I15" i="17"/>
  <c r="J15" i="17" s="1"/>
  <c r="I19" i="17"/>
  <c r="J19" i="17" s="1"/>
  <c r="I27" i="17"/>
  <c r="J27" i="17" s="1"/>
  <c r="I31" i="17"/>
  <c r="J31" i="17" s="1"/>
  <c r="I3" i="17"/>
  <c r="I16" i="17"/>
  <c r="J16" i="17" s="1"/>
  <c r="I28" i="17"/>
  <c r="J28" i="17" s="1"/>
  <c r="I5" i="17"/>
  <c r="J5" i="17" s="1"/>
  <c r="I25" i="17"/>
  <c r="J25" i="17" s="1"/>
  <c r="I8" i="17"/>
  <c r="J8" i="17" s="1"/>
  <c r="I24" i="17"/>
  <c r="J24" i="17" s="1"/>
  <c r="I9" i="17"/>
  <c r="J9" i="17" s="1"/>
  <c r="I17" i="17"/>
  <c r="J17" i="17" s="1"/>
  <c r="I21" i="17"/>
  <c r="J21" i="17" s="1"/>
  <c r="I33" i="17"/>
  <c r="J33" i="17" s="1"/>
  <c r="E31" i="17" l="1"/>
  <c r="E32" i="17"/>
  <c r="F3" i="17"/>
  <c r="I10" i="17"/>
  <c r="J10" i="17" s="1"/>
  <c r="I13" i="17"/>
  <c r="J13" i="17" s="1"/>
  <c r="I4" i="17"/>
  <c r="J4" i="17" s="1"/>
  <c r="I23" i="17"/>
  <c r="J23" i="17" s="1"/>
  <c r="I7" i="17"/>
  <c r="J7" i="17" s="1"/>
  <c r="I12" i="17"/>
  <c r="J12" i="17" s="1"/>
  <c r="I22" i="17"/>
  <c r="J22" i="17" s="1"/>
  <c r="J3" i="17"/>
  <c r="F32" i="17" l="1"/>
  <c r="F31" i="17"/>
  <c r="I36" i="17"/>
  <c r="I35" i="17"/>
  <c r="J35" i="17"/>
  <c r="J36" i="17"/>
  <c r="F34" i="17" l="1"/>
  <c r="F35" i="17" s="1"/>
  <c r="J38" i="17"/>
  <c r="J39" i="17" s="1"/>
</calcChain>
</file>

<file path=xl/sharedStrings.xml><?xml version="1.0" encoding="utf-8"?>
<sst xmlns="http://schemas.openxmlformats.org/spreadsheetml/2006/main" count="1332" uniqueCount="113">
  <si>
    <t>Age</t>
  </si>
  <si>
    <t>Gender</t>
  </si>
  <si>
    <t>Marital Status</t>
  </si>
  <si>
    <t>Female</t>
  </si>
  <si>
    <t>Male</t>
  </si>
  <si>
    <t>Divorce</t>
  </si>
  <si>
    <t>Married</t>
  </si>
  <si>
    <t>Single</t>
  </si>
  <si>
    <t>Widow</t>
  </si>
  <si>
    <t>Pre-High School</t>
  </si>
  <si>
    <t>High School</t>
  </si>
  <si>
    <t>Average</t>
  </si>
  <si>
    <t>Never</t>
  </si>
  <si>
    <t>Rarely</t>
  </si>
  <si>
    <t xml:space="preserve">ID </t>
  </si>
  <si>
    <t>Occasion</t>
  </si>
  <si>
    <t>Frequently</t>
  </si>
  <si>
    <t xml:space="preserve"> </t>
  </si>
  <si>
    <t>Rank</t>
  </si>
  <si>
    <t>Weekly 
Income</t>
  </si>
  <si>
    <t>Number Error on  the Job</t>
  </si>
  <si>
    <t>Bonus</t>
  </si>
  <si>
    <t>Education Level</t>
  </si>
  <si>
    <t>Employment Status</t>
  </si>
  <si>
    <t>Job  Satisfaction</t>
  </si>
  <si>
    <t>Front-Line</t>
  </si>
  <si>
    <t>Supervisor</t>
  </si>
  <si>
    <t>Manager</t>
  </si>
  <si>
    <t>Production</t>
  </si>
  <si>
    <t>Maintenance</t>
  </si>
  <si>
    <t>Administration</t>
  </si>
  <si>
    <t>High</t>
  </si>
  <si>
    <t>Low</t>
  </si>
  <si>
    <t>Most Likely</t>
  </si>
  <si>
    <t>Least Likely</t>
  </si>
  <si>
    <t>Not At All</t>
  </si>
  <si>
    <t>Fairly Likely</t>
  </si>
  <si>
    <t>Likely To   Change Job</t>
  </si>
  <si>
    <t>College/University</t>
  </si>
  <si>
    <t>Post Graduate</t>
  </si>
  <si>
    <t>Part-Time</t>
  </si>
  <si>
    <t>Full-Time</t>
  </si>
  <si>
    <t>Salary</t>
  </si>
  <si>
    <t>Vacation</t>
  </si>
  <si>
    <t>Work Hours</t>
  </si>
  <si>
    <t>Promotion</t>
  </si>
  <si>
    <t xml:space="preserve">Motivation </t>
  </si>
  <si>
    <t>Jo</t>
  </si>
  <si>
    <t>Overtime</t>
  </si>
  <si>
    <t>Work Experience</t>
  </si>
  <si>
    <t>Vacation Hours</t>
  </si>
  <si>
    <t>Weekly Income</t>
  </si>
  <si>
    <t>Likely To Change Job</t>
  </si>
  <si>
    <t>VARIABLES</t>
  </si>
  <si>
    <t>MEASUREMENT SCALE</t>
  </si>
  <si>
    <t>DATA TYPE</t>
  </si>
  <si>
    <t>Department</t>
  </si>
  <si>
    <t>Number of Error on  the Jobs</t>
  </si>
  <si>
    <t>Years of Work Experience</t>
  </si>
  <si>
    <t>Bonus for Females</t>
  </si>
  <si>
    <t>Bonus for Males</t>
  </si>
  <si>
    <t>Errors By Females</t>
  </si>
  <si>
    <t>Errors By Males</t>
  </si>
  <si>
    <t>Categorical</t>
  </si>
  <si>
    <t>Nominal</t>
  </si>
  <si>
    <t>Numerical</t>
  </si>
  <si>
    <t>Ratio</t>
  </si>
  <si>
    <t>Ordinal</t>
  </si>
  <si>
    <t>Freq.</t>
  </si>
  <si>
    <t>Adminstration</t>
  </si>
  <si>
    <t>Total</t>
  </si>
  <si>
    <t>3x3 Contigency table</t>
  </si>
  <si>
    <t>Adinstration</t>
  </si>
  <si>
    <t xml:space="preserve">     Percentages based on column totals</t>
  </si>
  <si>
    <t>Percent</t>
  </si>
  <si>
    <t>Vaction hours</t>
  </si>
  <si>
    <t>Cum. Percent</t>
  </si>
  <si>
    <t>Frequency</t>
  </si>
  <si>
    <t>60-94</t>
  </si>
  <si>
    <t>94-128</t>
  </si>
  <si>
    <t>128-162</t>
  </si>
  <si>
    <t>162-196</t>
  </si>
  <si>
    <t>196-230</t>
  </si>
  <si>
    <t>230-264</t>
  </si>
  <si>
    <t>264-295</t>
  </si>
  <si>
    <t>Employees Education level</t>
  </si>
  <si>
    <t>Highschool</t>
  </si>
  <si>
    <t>Job satisfaction levels by employment status</t>
  </si>
  <si>
    <t xml:space="preserve">Male </t>
  </si>
  <si>
    <t>Mean</t>
  </si>
  <si>
    <t>Males</t>
  </si>
  <si>
    <t>X-Mean</t>
  </si>
  <si>
    <t>(x-mean)2</t>
  </si>
  <si>
    <t>Sum</t>
  </si>
  <si>
    <t>Count (n)</t>
  </si>
  <si>
    <t>Average (mean)</t>
  </si>
  <si>
    <t>Varience (s2)</t>
  </si>
  <si>
    <t>(X -Mean)2</t>
  </si>
  <si>
    <t>Standard Deviation (s)</t>
  </si>
  <si>
    <t>Females</t>
  </si>
  <si>
    <t>x-mean</t>
  </si>
  <si>
    <t xml:space="preserve">Range </t>
  </si>
  <si>
    <t>Median</t>
  </si>
  <si>
    <t>Mode</t>
  </si>
  <si>
    <t>Skewness</t>
  </si>
  <si>
    <t>Kurtosis</t>
  </si>
  <si>
    <t>Min</t>
  </si>
  <si>
    <t>Q1</t>
  </si>
  <si>
    <t>Med</t>
  </si>
  <si>
    <t>Q3</t>
  </si>
  <si>
    <t xml:space="preserve">Errors By Males </t>
  </si>
  <si>
    <t>Max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</si>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</sst>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6100"/>
      <name val="Arial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5" borderId="17" applyNumberFormat="0" applyAlignment="0" applyProtection="0"/>
    <xf numFmtId="0" fontId="3" fillId="6" borderId="18" applyNumberFormat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17" applyNumberFormat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3" borderId="9" xfId="1" applyFill="1" applyBorder="1"/>
    <xf numFmtId="0" fontId="1" fillId="3" borderId="10" xfId="1" applyFill="1" applyBorder="1"/>
    <xf numFmtId="0" fontId="1" fillId="3" borderId="11" xfId="1" applyFill="1" applyBorder="1"/>
    <xf numFmtId="0" fontId="1" fillId="3" borderId="12" xfId="1" applyFill="1" applyBorder="1"/>
    <xf numFmtId="0" fontId="1" fillId="3" borderId="0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15" xfId="1" applyFill="1" applyBorder="1"/>
    <xf numFmtId="0" fontId="1" fillId="3" borderId="16" xfId="1" applyFill="1" applyBorder="1"/>
    <xf numFmtId="0" fontId="1" fillId="4" borderId="3" xfId="1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1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6" borderId="18" xfId="3" applyFont="1" applyAlignment="1">
      <alignment horizontal="center" vertical="center"/>
    </xf>
    <xf numFmtId="0" fontId="6" fillId="5" borderId="17" xfId="2" applyFont="1" applyAlignment="1">
      <alignment horizontal="center" vertical="center"/>
    </xf>
    <xf numFmtId="0" fontId="1" fillId="2" borderId="0" xfId="1"/>
    <xf numFmtId="0" fontId="7" fillId="7" borderId="0" xfId="4"/>
    <xf numFmtId="0" fontId="0" fillId="10" borderId="0" xfId="0" applyFill="1"/>
    <xf numFmtId="0" fontId="0" fillId="11" borderId="0" xfId="0" applyFill="1"/>
    <xf numFmtId="0" fontId="0" fillId="3" borderId="0" xfId="0" applyFill="1"/>
    <xf numFmtId="0" fontId="0" fillId="3" borderId="0" xfId="0" applyFont="1" applyFill="1"/>
    <xf numFmtId="0" fontId="8" fillId="3" borderId="0" xfId="5" applyFill="1"/>
    <xf numFmtId="0" fontId="9" fillId="3" borderId="17" xfId="6" applyFill="1"/>
    <xf numFmtId="0" fontId="1" fillId="3" borderId="0" xfId="1" applyNumberFormat="1" applyFill="1"/>
    <xf numFmtId="0" fontId="1" fillId="3" borderId="0" xfId="1" applyFill="1"/>
    <xf numFmtId="0" fontId="7" fillId="11" borderId="0" xfId="4" applyFill="1" applyAlignment="1">
      <alignment horizontal="left"/>
    </xf>
    <xf numFmtId="0" fontId="1" fillId="10" borderId="0" xfId="1" applyFill="1"/>
    <xf numFmtId="0" fontId="10" fillId="0" borderId="0" xfId="0" applyFont="1"/>
    <xf numFmtId="0" fontId="0" fillId="0" borderId="0" xfId="0" applyFill="1" applyBorder="1" applyAlignment="1">
      <alignment horizontal="right"/>
    </xf>
  </cellXfs>
  <cellStyles count="7">
    <cellStyle name="Bad" xfId="4" builtinId="27"/>
    <cellStyle name="Calculation" xfId="2" builtinId="22"/>
    <cellStyle name="Check Cell" xfId="3" builtinId="23"/>
    <cellStyle name="Good" xfId="1" builtinId="26"/>
    <cellStyle name="Input" xfId="6" builtinId="20"/>
    <cellStyle name="Neutral" xfId="5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Motivate</a:t>
            </a:r>
            <a:r>
              <a:rPr lang="en-CA" baseline="0"/>
              <a:t> Employees to work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Salary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Motivation</c:v>
              </c:pt>
            </c:strLit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</c:ser>
        <c:ser>
          <c:idx val="1"/>
          <c:order val="1"/>
          <c:tx>
            <c:v>Vaction</c:v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Motivation</c:v>
              </c:pt>
            </c:strLit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</c:ser>
        <c:ser>
          <c:idx val="2"/>
          <c:order val="2"/>
          <c:tx>
            <c:v>Work Hours</c:v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Motivation</c:v>
              </c:pt>
            </c:strLit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</c:ser>
        <c:ser>
          <c:idx val="3"/>
          <c:order val="3"/>
          <c:tx>
            <c:v>Promotion</c:v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Motivation</c:v>
              </c:pt>
            </c:strLit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81992280"/>
        <c:axId val="381984832"/>
      </c:barChart>
      <c:catAx>
        <c:axId val="3819922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Motivation</a:t>
                </a:r>
              </a:p>
            </c:rich>
          </c:tx>
          <c:layout>
            <c:manualLayout>
              <c:xMode val="edge"/>
              <c:yMode val="edge"/>
              <c:x val="0.42724578782490896"/>
              <c:y val="0.95485057041160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81984832"/>
        <c:crosses val="autoZero"/>
        <c:auto val="1"/>
        <c:lblAlgn val="ctr"/>
        <c:lblOffset val="100"/>
        <c:noMultiLvlLbl val="0"/>
      </c:catAx>
      <c:valAx>
        <c:axId val="3819848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Number</a:t>
                </a:r>
                <a:r>
                  <a:rPr lang="en-CA" baseline="0"/>
                  <a:t> of Employees</a:t>
                </a:r>
                <a:endParaRPr lang="en-CA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992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'Question 6'!$E$3:$E$4</c:f>
              <c:strCache>
                <c:ptCount val="2"/>
                <c:pt idx="0">
                  <c:v>Employees Education level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'Question 6'!$D$5:$D$9</c:f>
              <c:strCache>
                <c:ptCount val="5"/>
                <c:pt idx="0">
                  <c:v>Education Level</c:v>
                </c:pt>
                <c:pt idx="1">
                  <c:v>Pre-High School</c:v>
                </c:pt>
                <c:pt idx="2">
                  <c:v>Highschool</c:v>
                </c:pt>
                <c:pt idx="3">
                  <c:v>College/University</c:v>
                </c:pt>
                <c:pt idx="4">
                  <c:v>Post Graduate</c:v>
                </c:pt>
              </c:strCache>
            </c:strRef>
          </c:cat>
          <c:val>
            <c:numRef>
              <c:f>'Question 6'!$E$5:$E$9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'Question 6'!$F$3:$F$4</c:f>
              <c:strCache>
                <c:ptCount val="2"/>
                <c:pt idx="0">
                  <c:v>Employees Education level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'Question 6'!$D$5:$D$9</c:f>
              <c:strCache>
                <c:ptCount val="5"/>
                <c:pt idx="0">
                  <c:v>Education Level</c:v>
                </c:pt>
                <c:pt idx="1">
                  <c:v>Pre-High School</c:v>
                </c:pt>
                <c:pt idx="2">
                  <c:v>Highschool</c:v>
                </c:pt>
                <c:pt idx="3">
                  <c:v>College/University</c:v>
                </c:pt>
                <c:pt idx="4">
                  <c:v>Post Graduate</c:v>
                </c:pt>
              </c:strCache>
            </c:strRef>
          </c:cat>
          <c:val>
            <c:numRef>
              <c:f>'Question 6'!$F$5:$F$9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31.7</c:v>
                </c:pt>
                <c:pt idx="3">
                  <c:v>26.7</c:v>
                </c:pt>
                <c:pt idx="4">
                  <c:v>11.7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</a:rPr>
              <a:t>Job Satisfaction Level by Employment Status 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'Question 7'!$G$6</c:f>
              <c:strCache>
                <c:ptCount val="1"/>
                <c:pt idx="0">
                  <c:v>Part-Time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2309711286089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8184542494162652E-17"/>
                  <c:y val="0.22747156605424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595999136677079E-3"/>
                  <c:y val="0.31496062992125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 7'!$F$7:$F$9</c:f>
              <c:strCache>
                <c:ptCount val="3"/>
                <c:pt idx="0">
                  <c:v>High</c:v>
                </c:pt>
                <c:pt idx="1">
                  <c:v>Average</c:v>
                </c:pt>
                <c:pt idx="2">
                  <c:v>Low</c:v>
                </c:pt>
              </c:strCache>
            </c:strRef>
          </c:cat>
          <c:val>
            <c:numRef>
              <c:f>'Question 7'!$G$7:$G$9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'Question 7'!$H$6</c:f>
              <c:strCache>
                <c:ptCount val="1"/>
                <c:pt idx="0">
                  <c:v>Full-Time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5787997410031579E-3"/>
                  <c:y val="0.157480314960629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191998273354843E-3"/>
                  <c:y val="0.2379702537182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63690849883253E-16"/>
                  <c:y val="0.311461067366579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 7'!$F$7:$F$9</c:f>
              <c:strCache>
                <c:ptCount val="3"/>
                <c:pt idx="0">
                  <c:v>High</c:v>
                </c:pt>
                <c:pt idx="1">
                  <c:v>Average</c:v>
                </c:pt>
                <c:pt idx="2">
                  <c:v>Low</c:v>
                </c:pt>
              </c:strCache>
            </c:strRef>
          </c:cat>
          <c:val>
            <c:numRef>
              <c:f>'Question 7'!$H$7:$H$9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5345080"/>
        <c:axId val="355347432"/>
        <c:axId val="0"/>
      </c:bar3DChart>
      <c:catAx>
        <c:axId val="35534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47432"/>
        <c:crossesAt val="0"/>
        <c:auto val="1"/>
        <c:lblAlgn val="ctr"/>
        <c:lblOffset val="100"/>
        <c:noMultiLvlLbl val="0"/>
      </c:catAx>
      <c:valAx>
        <c:axId val="355347432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45080"/>
        <c:crosses val="autoZero"/>
        <c:crossBetween val="between"/>
        <c:majorUnit val="2"/>
        <c:min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85820378325970459"/>
          <c:y val="0.34158293205475293"/>
          <c:w val="0.12943145630752878"/>
          <c:h val="0.29265215863765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Employee</a:t>
            </a:r>
            <a:r>
              <a:rPr lang="en-CA" baseline="0"/>
              <a:t> Distribution by Gender 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'Question 8'!$E$4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 8'!$D$5:$D$7</c:f>
              <c:strCache>
                <c:ptCount val="3"/>
                <c:pt idx="0">
                  <c:v>Maintenance</c:v>
                </c:pt>
                <c:pt idx="1">
                  <c:v>Adminstration</c:v>
                </c:pt>
                <c:pt idx="2">
                  <c:v>Production</c:v>
                </c:pt>
              </c:strCache>
            </c:strRef>
          </c:cat>
          <c:val>
            <c:numRef>
              <c:f>'Question 8'!$E$5:$E$7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'Question 8'!$F$4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'Question 8'!$D$5:$D$7</c:f>
              <c:strCache>
                <c:ptCount val="3"/>
                <c:pt idx="0">
                  <c:v>Maintenance</c:v>
                </c:pt>
                <c:pt idx="1">
                  <c:v>Adminstration</c:v>
                </c:pt>
                <c:pt idx="2">
                  <c:v>Production</c:v>
                </c:pt>
              </c:strCache>
            </c:strRef>
          </c:cat>
          <c:val>
            <c:numRef>
              <c:f>'Question 8'!$F$5:$F$7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8566552"/>
        <c:axId val="348568120"/>
      </c:barChart>
      <c:catAx>
        <c:axId val="34856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568120"/>
        <c:crosses val="autoZero"/>
        <c:auto val="1"/>
        <c:lblAlgn val="ctr"/>
        <c:lblOffset val="100"/>
        <c:noMultiLvlLbl val="0"/>
      </c:catAx>
      <c:valAx>
        <c:axId val="34856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56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18</xdr:row>
      <xdr:rowOff>123828</xdr:rowOff>
    </xdr:from>
    <xdr:ext cx="7496175" cy="647698"/>
    <xdr:sp macro="" textlink="">
      <xdr:nvSpPr>
        <xdr:cNvPr id="2" name="TextBox 1"/>
        <xdr:cNvSpPr txBox="1"/>
      </xdr:nvSpPr>
      <xdr:spPr>
        <a:xfrm>
          <a:off x="1314450" y="3057528"/>
          <a:ext cx="7496175" cy="64769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en-US" sz="1600" b="1" baseline="0">
              <a:solidFill>
                <a:srgbClr val="C00000"/>
              </a:solidFill>
            </a:rPr>
            <a:t>STUDENT NAME:</a:t>
          </a:r>
          <a:r>
            <a:rPr lang="en-US" sz="1600" b="1" baseline="0">
              <a:solidFill>
                <a:schemeClr val="tx1"/>
              </a:solidFill>
            </a:rPr>
            <a:t> Rickysha Jn-Baptiste</a:t>
          </a:r>
        </a:p>
        <a:p>
          <a:r>
            <a:rPr lang="en-US" sz="1600" baseline="0">
              <a:solidFill>
                <a:schemeClr val="tx1"/>
              </a:solidFill>
            </a:rPr>
            <a:t>                                     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2</xdr:col>
      <xdr:colOff>95250</xdr:colOff>
      <xdr:row>8</xdr:row>
      <xdr:rowOff>0</xdr:rowOff>
    </xdr:from>
    <xdr:ext cx="7496175" cy="1314450"/>
    <xdr:sp macro="" textlink="">
      <xdr:nvSpPr>
        <xdr:cNvPr id="6" name="TextBox 5"/>
        <xdr:cNvSpPr txBox="1"/>
      </xdr:nvSpPr>
      <xdr:spPr>
        <a:xfrm>
          <a:off x="1314450" y="1314450"/>
          <a:ext cx="7496175" cy="1314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OBJECTIVES: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purpose of this project is to develop your skills in organizing, summarizing, analyzing and interpreting data using tools available in MS Excel. You will apply various tabular, graphical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numerical techniques to transform raw data into meaningful information. This exercise will help you interpret statistical results and to identify patterns and trends in your data.</a:t>
          </a:r>
          <a:endParaRPr lang="en-CA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4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2</xdr:col>
      <xdr:colOff>114300</xdr:colOff>
      <xdr:row>26</xdr:row>
      <xdr:rowOff>47625</xdr:rowOff>
    </xdr:from>
    <xdr:ext cx="1828799" cy="733423"/>
    <xdr:sp macro="" textlink="">
      <xdr:nvSpPr>
        <xdr:cNvPr id="7" name="TextBox 6"/>
        <xdr:cNvSpPr txBox="1"/>
      </xdr:nvSpPr>
      <xdr:spPr>
        <a:xfrm>
          <a:off x="1333500" y="4276725"/>
          <a:ext cx="1828799" cy="733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GRADE: 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2</xdr:col>
      <xdr:colOff>95250</xdr:colOff>
      <xdr:row>3</xdr:row>
      <xdr:rowOff>95251</xdr:rowOff>
    </xdr:from>
    <xdr:ext cx="2743200" cy="419100"/>
    <xdr:sp macro="" textlink="">
      <xdr:nvSpPr>
        <xdr:cNvPr id="8" name="TextBox 7"/>
        <xdr:cNvSpPr txBox="1"/>
      </xdr:nvSpPr>
      <xdr:spPr>
        <a:xfrm>
          <a:off x="1314450" y="600076"/>
          <a:ext cx="2743200" cy="4191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PROJECT 1  - Dataset B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twoCellAnchor editAs="oneCell">
    <xdr:from>
      <xdr:col>13</xdr:col>
      <xdr:colOff>19050</xdr:colOff>
      <xdr:row>1</xdr:row>
      <xdr:rowOff>152400</xdr:rowOff>
    </xdr:from>
    <xdr:to>
      <xdr:col>15</xdr:col>
      <xdr:colOff>361950</xdr:colOff>
      <xdr:row>5</xdr:row>
      <xdr:rowOff>95250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3850" y="323850"/>
          <a:ext cx="1562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38100</xdr:colOff>
      <xdr:row>0</xdr:row>
      <xdr:rowOff>161924</xdr:rowOff>
    </xdr:from>
    <xdr:ext cx="6496049" cy="838201"/>
    <xdr:sp macro="" textlink="">
      <xdr:nvSpPr>
        <xdr:cNvPr id="2" name="TextBox 1"/>
        <xdr:cNvSpPr txBox="1"/>
      </xdr:nvSpPr>
      <xdr:spPr>
        <a:xfrm>
          <a:off x="10334625" y="161924"/>
          <a:ext cx="6496049" cy="83820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8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 a stacked bar graph to show the distribution of employees' departments by gender. Comment on your result.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(5 marks)</a:t>
          </a:r>
          <a:endParaRPr lang="en-US" sz="1600" i="1" baseline="0">
            <a:solidFill>
              <a:srgbClr val="C00000"/>
            </a:solidFill>
          </a:endParaRPr>
        </a:p>
      </xdr:txBody>
    </xdr:sp>
    <xdr:clientData/>
  </xdr:oneCellAnchor>
  <xdr:oneCellAnchor>
    <xdr:from>
      <xdr:col>14</xdr:col>
      <xdr:colOff>19050</xdr:colOff>
      <xdr:row>6</xdr:row>
      <xdr:rowOff>28575</xdr:rowOff>
    </xdr:from>
    <xdr:ext cx="6515100" cy="1733550"/>
    <xdr:sp macro="" textlink="">
      <xdr:nvSpPr>
        <xdr:cNvPr id="3" name="TextBox 2"/>
        <xdr:cNvSpPr txBox="1"/>
      </xdr:nvSpPr>
      <xdr:spPr>
        <a:xfrm>
          <a:off x="10315575" y="1257300"/>
          <a:ext cx="6515100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 </a:t>
          </a:r>
        </a:p>
        <a:p>
          <a:pPr lvl="0"/>
          <a:endParaRPr lang="en-US" sz="1400" baseline="0"/>
        </a:p>
      </xdr:txBody>
    </xdr:sp>
    <xdr:clientData/>
  </xdr:oneCellAnchor>
  <xdr:twoCellAnchor>
    <xdr:from>
      <xdr:col>3</xdr:col>
      <xdr:colOff>423861</xdr:colOff>
      <xdr:row>9</xdr:row>
      <xdr:rowOff>142875</xdr:rowOff>
    </xdr:from>
    <xdr:to>
      <xdr:col>13</xdr:col>
      <xdr:colOff>47624</xdr:colOff>
      <xdr:row>30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342900</xdr:colOff>
      <xdr:row>1</xdr:row>
      <xdr:rowOff>114301</xdr:rowOff>
    </xdr:from>
    <xdr:ext cx="8886825" cy="1638300"/>
    <xdr:sp macro="" textlink="">
      <xdr:nvSpPr>
        <xdr:cNvPr id="10" name="TextBox 9"/>
        <xdr:cNvSpPr txBox="1"/>
      </xdr:nvSpPr>
      <xdr:spPr>
        <a:xfrm>
          <a:off x="8562975" y="666751"/>
          <a:ext cx="8886825" cy="1638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400" baseline="0"/>
            <a:t>(a)   Use </a:t>
          </a:r>
          <a:r>
            <a:rPr lang="en-US" sz="1400" b="1" baseline="0">
              <a:solidFill>
                <a:srgbClr val="C00000"/>
              </a:solidFill>
            </a:rPr>
            <a:t>MEAN</a:t>
          </a:r>
          <a:r>
            <a:rPr lang="en-US" sz="1400" baseline="0"/>
            <a:t>, </a:t>
          </a:r>
          <a:r>
            <a:rPr lang="en-US" sz="1400" b="1" baseline="0">
              <a:solidFill>
                <a:srgbClr val="C00000"/>
              </a:solidFill>
            </a:rPr>
            <a:t>MEDIAN</a:t>
          </a:r>
          <a:r>
            <a:rPr lang="en-US" sz="1400" baseline="0"/>
            <a:t> and </a:t>
          </a:r>
          <a:r>
            <a:rPr lang="en-US" sz="1400" b="1" baseline="0">
              <a:solidFill>
                <a:srgbClr val="C00000"/>
              </a:solidFill>
            </a:rPr>
            <a:t>MODE</a:t>
          </a:r>
          <a:r>
            <a:rPr lang="en-US" sz="1400" baseline="0"/>
            <a:t> to  compare the bonus received by male and female employees. </a:t>
          </a:r>
          <a:r>
            <a:rPr lang="en-US" sz="1400" i="1" baseline="0">
              <a:solidFill>
                <a:srgbClr val="C00000"/>
              </a:solidFill>
            </a:rPr>
            <a:t>(3 marks)</a:t>
          </a:r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</xdr:txBody>
    </xdr:sp>
    <xdr:clientData/>
  </xdr:oneCellAnchor>
  <xdr:oneCellAnchor>
    <xdr:from>
      <xdr:col>13</xdr:col>
      <xdr:colOff>381001</xdr:colOff>
      <xdr:row>13</xdr:row>
      <xdr:rowOff>19050</xdr:rowOff>
    </xdr:from>
    <xdr:ext cx="8886824" cy="1781175"/>
    <xdr:sp macro="" textlink="">
      <xdr:nvSpPr>
        <xdr:cNvPr id="11" name="TextBox 10"/>
        <xdr:cNvSpPr txBox="1"/>
      </xdr:nvSpPr>
      <xdr:spPr>
        <a:xfrm>
          <a:off x="8982076" y="2514600"/>
          <a:ext cx="8886824" cy="17811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400" baseline="0"/>
            <a:t>(b)   Use </a:t>
          </a:r>
          <a:r>
            <a:rPr lang="en-US" sz="1400" b="1" baseline="0">
              <a:solidFill>
                <a:srgbClr val="C00000"/>
              </a:solidFill>
            </a:rPr>
            <a:t>RANGE</a:t>
          </a:r>
          <a:r>
            <a:rPr lang="en-US" sz="1400" baseline="0"/>
            <a:t> and </a:t>
          </a:r>
          <a:r>
            <a:rPr lang="en-US" sz="1400" b="1" baseline="0">
              <a:solidFill>
                <a:srgbClr val="C00000"/>
              </a:solidFill>
            </a:rPr>
            <a:t>STANDARD DEVIATION</a:t>
          </a:r>
          <a:r>
            <a:rPr lang="en-US" sz="1400" baseline="0"/>
            <a:t> to compare the bonus received by male and female employees </a:t>
          </a:r>
          <a:r>
            <a:rPr lang="en-US" sz="1400" i="1" baseline="0">
              <a:solidFill>
                <a:srgbClr val="C00000"/>
              </a:solidFill>
            </a:rPr>
            <a:t>(3 marks)</a:t>
          </a:r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</xdr:txBody>
    </xdr:sp>
    <xdr:clientData/>
  </xdr:oneCellAnchor>
  <xdr:oneCellAnchor>
    <xdr:from>
      <xdr:col>13</xdr:col>
      <xdr:colOff>381001</xdr:colOff>
      <xdr:row>25</xdr:row>
      <xdr:rowOff>28575</xdr:rowOff>
    </xdr:from>
    <xdr:ext cx="8905874" cy="2705100"/>
    <xdr:sp macro="" textlink="">
      <xdr:nvSpPr>
        <xdr:cNvPr id="12" name="TextBox 11"/>
        <xdr:cNvSpPr txBox="1"/>
      </xdr:nvSpPr>
      <xdr:spPr>
        <a:xfrm>
          <a:off x="8982076" y="4467225"/>
          <a:ext cx="8905874" cy="27051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400" baseline="0"/>
            <a:t>(c)   Use </a:t>
          </a:r>
          <a:r>
            <a:rPr lang="en-US" sz="1400" b="1" baseline="0">
              <a:solidFill>
                <a:srgbClr val="C00000"/>
              </a:solidFill>
            </a:rPr>
            <a:t>SKEWNESS</a:t>
          </a:r>
          <a:r>
            <a:rPr lang="en-US" sz="1400" baseline="0"/>
            <a:t> and </a:t>
          </a:r>
          <a:r>
            <a:rPr lang="en-US" sz="1400" b="1" baseline="0">
              <a:solidFill>
                <a:srgbClr val="C00000"/>
              </a:solidFill>
            </a:rPr>
            <a:t>KURTOSIS</a:t>
          </a:r>
          <a:r>
            <a:rPr lang="en-US" sz="1400" baseline="0"/>
            <a:t> to compare the bonus received by male and female employees. </a:t>
          </a:r>
          <a:r>
            <a:rPr lang="en-US" sz="1400" i="1" baseline="0">
              <a:solidFill>
                <a:srgbClr val="C00000"/>
              </a:solidFill>
            </a:rPr>
            <a:t>(3 marks)</a:t>
          </a:r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  <a:p>
          <a:endParaRPr lang="en-US" sz="1400" baseline="0"/>
        </a:p>
      </xdr:txBody>
    </xdr:sp>
    <xdr:clientData/>
  </xdr:oneCellAnchor>
  <xdr:oneCellAnchor>
    <xdr:from>
      <xdr:col>13</xdr:col>
      <xdr:colOff>342900</xdr:colOff>
      <xdr:row>0</xdr:row>
      <xdr:rowOff>152400</xdr:rowOff>
    </xdr:from>
    <xdr:ext cx="1381125" cy="361950"/>
    <xdr:sp macro="" textlink="">
      <xdr:nvSpPr>
        <xdr:cNvPr id="5" name="TextBox 4"/>
        <xdr:cNvSpPr txBox="1"/>
      </xdr:nvSpPr>
      <xdr:spPr>
        <a:xfrm>
          <a:off x="8562975" y="152400"/>
          <a:ext cx="1381125" cy="3619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9</a:t>
          </a:r>
        </a:p>
        <a:p>
          <a:pPr lvl="0"/>
          <a:endParaRPr lang="en-US" sz="1400" baseline="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28575</xdr:colOff>
      <xdr:row>0</xdr:row>
      <xdr:rowOff>209551</xdr:rowOff>
    </xdr:from>
    <xdr:ext cx="6172200" cy="1019174"/>
    <xdr:sp macro="" textlink="">
      <xdr:nvSpPr>
        <xdr:cNvPr id="2" name="TextBox 1"/>
        <xdr:cNvSpPr txBox="1"/>
      </xdr:nvSpPr>
      <xdr:spPr>
        <a:xfrm>
          <a:off x="10658475" y="209551"/>
          <a:ext cx="6172200" cy="101917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10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Create a box-and-whisker plot to compare the distribution of job errors of male and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female employees. </a:t>
          </a:r>
          <a:r>
            <a:rPr lang="en-US" sz="1400" baseline="0"/>
            <a:t>Comment on their respective centrality, spread and skewness. </a:t>
          </a:r>
          <a:r>
            <a:rPr lang="en-US" sz="1400" i="1" baseline="0">
              <a:solidFill>
                <a:srgbClr val="C00000"/>
              </a:solidFill>
            </a:rPr>
            <a:t>(8 marks)</a:t>
          </a:r>
        </a:p>
        <a:p>
          <a:pPr lvl="0"/>
          <a:endParaRPr lang="en-US" sz="1400" baseline="0"/>
        </a:p>
      </xdr:txBody>
    </xdr:sp>
    <xdr:clientData/>
  </xdr:oneCellAnchor>
  <xdr:oneCellAnchor>
    <xdr:from>
      <xdr:col>18</xdr:col>
      <xdr:colOff>28576</xdr:colOff>
      <xdr:row>6</xdr:row>
      <xdr:rowOff>19050</xdr:rowOff>
    </xdr:from>
    <xdr:ext cx="6105524" cy="1085850"/>
    <xdr:sp macro="" textlink="">
      <xdr:nvSpPr>
        <xdr:cNvPr id="3" name="TextBox 2"/>
        <xdr:cNvSpPr txBox="1"/>
      </xdr:nvSpPr>
      <xdr:spPr>
        <a:xfrm>
          <a:off x="10658476" y="1428750"/>
          <a:ext cx="6105524" cy="10858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lvl="0"/>
          <a:r>
            <a:rPr lang="en-US" sz="1400" baseline="0"/>
            <a:t>(a)  Data Centrality:</a:t>
          </a:r>
        </a:p>
        <a:p>
          <a:pPr lvl="0"/>
          <a:endParaRPr lang="en-US" sz="1400" baseline="0"/>
        </a:p>
        <a:p>
          <a:pPr lvl="0"/>
          <a:endParaRPr lang="en-US" sz="1400" baseline="0"/>
        </a:p>
      </xdr:txBody>
    </xdr:sp>
    <xdr:clientData/>
  </xdr:oneCellAnchor>
  <xdr:oneCellAnchor>
    <xdr:from>
      <xdr:col>18</xdr:col>
      <xdr:colOff>47625</xdr:colOff>
      <xdr:row>14</xdr:row>
      <xdr:rowOff>47623</xdr:rowOff>
    </xdr:from>
    <xdr:ext cx="6076950" cy="1905001"/>
    <xdr:sp macro="" textlink="">
      <xdr:nvSpPr>
        <xdr:cNvPr id="4" name="TextBox 3"/>
        <xdr:cNvSpPr txBox="1"/>
      </xdr:nvSpPr>
      <xdr:spPr>
        <a:xfrm>
          <a:off x="10677525" y="2752723"/>
          <a:ext cx="6076950" cy="190500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lvl="0"/>
          <a:r>
            <a:rPr lang="en-US" sz="1400" baseline="0"/>
            <a:t>(b)  Data Spread:</a:t>
          </a:r>
        </a:p>
        <a:p>
          <a:pPr lvl="0"/>
          <a:endParaRPr lang="en-US" sz="1400" baseline="0"/>
        </a:p>
        <a:p>
          <a:pPr lvl="0"/>
          <a:endParaRPr lang="en-US" sz="1400" baseline="0"/>
        </a:p>
      </xdr:txBody>
    </xdr:sp>
    <xdr:clientData/>
  </xdr:oneCellAnchor>
  <xdr:oneCellAnchor>
    <xdr:from>
      <xdr:col>18</xdr:col>
      <xdr:colOff>28575</xdr:colOff>
      <xdr:row>27</xdr:row>
      <xdr:rowOff>142874</xdr:rowOff>
    </xdr:from>
    <xdr:ext cx="6124575" cy="1771651"/>
    <xdr:sp macro="" textlink="">
      <xdr:nvSpPr>
        <xdr:cNvPr id="5" name="TextBox 4"/>
        <xdr:cNvSpPr txBox="1"/>
      </xdr:nvSpPr>
      <xdr:spPr>
        <a:xfrm>
          <a:off x="10658475" y="4952999"/>
          <a:ext cx="6124575" cy="177165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lvl="0"/>
          <a:r>
            <a:rPr lang="en-US" sz="1400" baseline="0"/>
            <a:t>(c)  Data Skewness</a:t>
          </a:r>
        </a:p>
        <a:p>
          <a:pPr lvl="0"/>
          <a:endParaRPr lang="en-US" sz="1400" baseline="0"/>
        </a:p>
        <a:p>
          <a:pPr lvl="0"/>
          <a:endParaRPr lang="en-US" sz="14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0</xdr:row>
      <xdr:rowOff>152400</xdr:rowOff>
    </xdr:from>
    <xdr:ext cx="6162675" cy="838200"/>
    <xdr:sp macro="" textlink="">
      <xdr:nvSpPr>
        <xdr:cNvPr id="2" name="TextBox 1"/>
        <xdr:cNvSpPr txBox="1">
          <a:spLocks noChangeAspect="1"/>
        </xdr:cNvSpPr>
      </xdr:nvSpPr>
      <xdr:spPr>
        <a:xfrm>
          <a:off x="7019925" y="152400"/>
          <a:ext cx="6162675" cy="8382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1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Identify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data type and measurement scale of each variable.  </a:t>
          </a:r>
          <a:r>
            <a:rPr lang="en-US" sz="14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(7 marks)</a:t>
          </a:r>
          <a:endParaRPr lang="en-US" sz="1400" i="1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400" baseline="0"/>
        </a:p>
        <a:p>
          <a:endParaRPr lang="en-US" sz="1400" u="none" baseline="0"/>
        </a:p>
        <a:p>
          <a:r>
            <a:rPr lang="en-US" sz="1400" u="none" baseline="0"/>
            <a:t> </a:t>
          </a:r>
        </a:p>
        <a:p>
          <a:endParaRPr lang="en-US" sz="1400" u="none" baseline="0"/>
        </a:p>
        <a:p>
          <a:endParaRPr lang="en-US" sz="1400" u="sng" baseline="0"/>
        </a:p>
        <a:p>
          <a:endParaRPr lang="en-US" sz="1400" u="sng" baseline="0"/>
        </a:p>
        <a:p>
          <a:endParaRPr lang="en-US" sz="1400" u="sng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600075</xdr:colOff>
      <xdr:row>0</xdr:row>
      <xdr:rowOff>171450</xdr:rowOff>
    </xdr:from>
    <xdr:ext cx="6410325" cy="838200"/>
    <xdr:sp macro="" textlink="">
      <xdr:nvSpPr>
        <xdr:cNvPr id="3" name="TextBox 2"/>
        <xdr:cNvSpPr txBox="1">
          <a:spLocks noChangeAspect="1"/>
        </xdr:cNvSpPr>
      </xdr:nvSpPr>
      <xdr:spPr>
        <a:xfrm>
          <a:off x="9972675" y="171450"/>
          <a:ext cx="6410325" cy="8382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2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Create a simple frequency table to show the distribution of employees' departments. Comment on the distribution.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(2 marks)</a:t>
          </a:r>
        </a:p>
        <a:p>
          <a:pPr lvl="0"/>
          <a:endParaRPr lang="en-US" sz="1400" baseline="0"/>
        </a:p>
        <a:p>
          <a:endParaRPr lang="en-US" sz="1400" u="none" baseline="0"/>
        </a:p>
        <a:p>
          <a:r>
            <a:rPr lang="en-US" sz="1400" u="none" baseline="0"/>
            <a:t> </a:t>
          </a:r>
        </a:p>
        <a:p>
          <a:endParaRPr lang="en-US" sz="1400" u="none" baseline="0"/>
        </a:p>
        <a:p>
          <a:endParaRPr lang="en-US" sz="1400" u="sng" baseline="0"/>
        </a:p>
        <a:p>
          <a:endParaRPr lang="en-US" sz="1400" u="sng" baseline="0"/>
        </a:p>
        <a:p>
          <a:endParaRPr lang="en-US" sz="1400" u="sng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14</xdr:col>
      <xdr:colOff>600074</xdr:colOff>
      <xdr:row>6</xdr:row>
      <xdr:rowOff>38100</xdr:rowOff>
    </xdr:from>
    <xdr:ext cx="6391275" cy="1733550"/>
    <xdr:sp macro="" textlink="">
      <xdr:nvSpPr>
        <xdr:cNvPr id="4" name="TextBox 3"/>
        <xdr:cNvSpPr txBox="1"/>
      </xdr:nvSpPr>
      <xdr:spPr>
        <a:xfrm>
          <a:off x="9972674" y="1247775"/>
          <a:ext cx="6391275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20 employees in the maintenance department, 14 employees in adminstration and 26 employees working in productions. </a:t>
          </a:r>
          <a:endParaRPr lang="en-US" sz="1400">
            <a:effectLst/>
          </a:endParaRPr>
        </a:p>
        <a:p>
          <a:pPr lvl="0"/>
          <a:endParaRPr lang="en-US" sz="1400" baseline="0"/>
        </a:p>
      </xdr:txBody>
    </xdr:sp>
    <xdr:clientData/>
  </xdr:oneCellAnchor>
  <xdr:twoCellAnchor>
    <xdr:from>
      <xdr:col>2</xdr:col>
      <xdr:colOff>590550</xdr:colOff>
      <xdr:row>8</xdr:row>
      <xdr:rowOff>152400</xdr:rowOff>
    </xdr:from>
    <xdr:to>
      <xdr:col>5</xdr:col>
      <xdr:colOff>9525</xdr:colOff>
      <xdr:row>8</xdr:row>
      <xdr:rowOff>152400</xdr:rowOff>
    </xdr:to>
    <xdr:cxnSp macro="">
      <xdr:nvCxnSpPr>
        <xdr:cNvPr id="11" name="Straight Connector 10"/>
        <xdr:cNvCxnSpPr/>
      </xdr:nvCxnSpPr>
      <xdr:spPr>
        <a:xfrm>
          <a:off x="2333625" y="1743075"/>
          <a:ext cx="15621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47625</xdr:colOff>
      <xdr:row>0</xdr:row>
      <xdr:rowOff>161925</xdr:rowOff>
    </xdr:from>
    <xdr:ext cx="5715000" cy="1552574"/>
    <xdr:sp macro="" textlink="">
      <xdr:nvSpPr>
        <xdr:cNvPr id="3" name="TextBox 2"/>
        <xdr:cNvSpPr txBox="1"/>
      </xdr:nvSpPr>
      <xdr:spPr>
        <a:xfrm>
          <a:off x="10791825" y="161925"/>
          <a:ext cx="5715000" cy="155257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3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 a contingency table to explore the relationship between employees'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departments (column) and their levels of job satisfaction (row). 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Transform the actual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counts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into a percentage table based on column totals. Comment on any possible pattern in the result.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(5 marks)</a:t>
          </a:r>
          <a:endParaRPr lang="en-US" sz="1400" i="1" baseline="0">
            <a:solidFill>
              <a:srgbClr val="C00000"/>
            </a:solidFill>
          </a:endParaRPr>
        </a:p>
        <a:p>
          <a:endParaRPr lang="en-US" sz="1600" baseline="0"/>
        </a:p>
      </xdr:txBody>
    </xdr:sp>
    <xdr:clientData/>
  </xdr:oneCellAnchor>
  <xdr:oneCellAnchor>
    <xdr:from>
      <xdr:col>16</xdr:col>
      <xdr:colOff>38099</xdr:colOff>
      <xdr:row>10</xdr:row>
      <xdr:rowOff>76200</xdr:rowOff>
    </xdr:from>
    <xdr:ext cx="5705475" cy="1733550"/>
    <xdr:sp macro="" textlink="">
      <xdr:nvSpPr>
        <xdr:cNvPr id="4" name="TextBox 3"/>
        <xdr:cNvSpPr txBox="1"/>
      </xdr:nvSpPr>
      <xdr:spPr>
        <a:xfrm>
          <a:off x="10782299" y="1971675"/>
          <a:ext cx="5705475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 </a:t>
          </a:r>
        </a:p>
        <a:p>
          <a:pPr lvl="0"/>
          <a:endParaRPr lang="en-US" sz="1400" baseline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28576</xdr:colOff>
      <xdr:row>0</xdr:row>
      <xdr:rowOff>66675</xdr:rowOff>
    </xdr:from>
    <xdr:ext cx="6086474" cy="1057275"/>
    <xdr:sp macro="" textlink="">
      <xdr:nvSpPr>
        <xdr:cNvPr id="2" name="TextBox 1"/>
        <xdr:cNvSpPr txBox="1"/>
      </xdr:nvSpPr>
      <xdr:spPr>
        <a:xfrm>
          <a:off x="9877426" y="66675"/>
          <a:ext cx="6086474" cy="10572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4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Create a group frequency table to show the distribution of vacation hours of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employees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table should include the count, percentage and cumulative percentage for each category.  Comment on the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distribution.  </a:t>
          </a:r>
          <a:r>
            <a:rPr lang="en-US" sz="14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(5 marks)</a:t>
          </a:r>
          <a:endParaRPr lang="en-US" sz="1400" i="1" baseline="0">
            <a:solidFill>
              <a:srgbClr val="C00000"/>
            </a:solidFill>
          </a:endParaRPr>
        </a:p>
      </xdr:txBody>
    </xdr:sp>
    <xdr:clientData/>
  </xdr:oneCellAnchor>
  <xdr:oneCellAnchor>
    <xdr:from>
      <xdr:col>16</xdr:col>
      <xdr:colOff>47625</xdr:colOff>
      <xdr:row>6</xdr:row>
      <xdr:rowOff>57150</xdr:rowOff>
    </xdr:from>
    <xdr:ext cx="6057899" cy="1733550"/>
    <xdr:sp macro="" textlink="">
      <xdr:nvSpPr>
        <xdr:cNvPr id="3" name="TextBox 2"/>
        <xdr:cNvSpPr txBox="1"/>
      </xdr:nvSpPr>
      <xdr:spPr>
        <a:xfrm>
          <a:off x="9896475" y="1419225"/>
          <a:ext cx="6057899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 </a:t>
          </a:r>
        </a:p>
        <a:p>
          <a:pPr lvl="0"/>
          <a:r>
            <a:rPr lang="en-US" sz="1400" baseline="0"/>
            <a:t>Step 1: Determine the number of classification.</a:t>
          </a:r>
        </a:p>
        <a:p>
          <a:pPr lvl="0"/>
          <a:r>
            <a:rPr lang="en-US" sz="1400" baseline="0"/>
            <a:t>1+3.3(log60)=6.86=6.9 (round up 7)</a:t>
          </a:r>
        </a:p>
        <a:p>
          <a:pPr lvl="0"/>
          <a:r>
            <a:rPr lang="en-US" sz="1400" baseline="0"/>
            <a:t>Step 2: Determin the class interval width.</a:t>
          </a:r>
        </a:p>
        <a:p>
          <a:pPr lvl="0"/>
          <a:r>
            <a:rPr lang="en-US" sz="1400" baseline="0"/>
            <a:t>(295-60)é 7=33.57=33.6 (round up 34)</a:t>
          </a:r>
        </a:p>
        <a:p>
          <a:pPr lvl="0"/>
          <a:r>
            <a:rPr lang="en-US" sz="1400" baseline="0"/>
            <a:t>Step 3: Construct frequency table </a:t>
          </a:r>
        </a:p>
      </xdr:txBody>
    </xdr:sp>
    <xdr:clientData/>
  </xdr:oneCellAnchor>
  <xdr:twoCellAnchor>
    <xdr:from>
      <xdr:col>3</xdr:col>
      <xdr:colOff>581025</xdr:colOff>
      <xdr:row>12</xdr:row>
      <xdr:rowOff>0</xdr:rowOff>
    </xdr:from>
    <xdr:to>
      <xdr:col>8</xdr:col>
      <xdr:colOff>9525</xdr:colOff>
      <xdr:row>12</xdr:row>
      <xdr:rowOff>0</xdr:rowOff>
    </xdr:to>
    <xdr:cxnSp macro="">
      <xdr:nvCxnSpPr>
        <xdr:cNvPr id="5" name="Straight Connector 4"/>
        <xdr:cNvCxnSpPr/>
      </xdr:nvCxnSpPr>
      <xdr:spPr>
        <a:xfrm>
          <a:off x="2505075" y="2333625"/>
          <a:ext cx="29718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19049</xdr:colOff>
      <xdr:row>0</xdr:row>
      <xdr:rowOff>190500</xdr:rowOff>
    </xdr:from>
    <xdr:ext cx="5800725" cy="847726"/>
    <xdr:sp macro="" textlink="">
      <xdr:nvSpPr>
        <xdr:cNvPr id="2" name="TextBox 1"/>
        <xdr:cNvSpPr txBox="1"/>
      </xdr:nvSpPr>
      <xdr:spPr>
        <a:xfrm>
          <a:off x="10506074" y="190500"/>
          <a:ext cx="5800725" cy="84772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5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 a simple bar graph to show the distribution of factors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motivate employees at work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Comment on the distribution. 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(2 marks)</a:t>
          </a:r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15</xdr:col>
      <xdr:colOff>0</xdr:colOff>
      <xdr:row>6</xdr:row>
      <xdr:rowOff>38100</xdr:rowOff>
    </xdr:from>
    <xdr:ext cx="5819775" cy="1733550"/>
    <xdr:sp macro="" textlink="">
      <xdr:nvSpPr>
        <xdr:cNvPr id="3" name="TextBox 2"/>
        <xdr:cNvSpPr txBox="1"/>
      </xdr:nvSpPr>
      <xdr:spPr>
        <a:xfrm>
          <a:off x="10487025" y="1257300"/>
          <a:ext cx="5819775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20 Employess are motivated to work based on Salary.</a:t>
          </a:r>
        </a:p>
        <a:p>
          <a:pPr lvl="0"/>
          <a:r>
            <a:rPr lang="en-US" sz="1400" baseline="0"/>
            <a:t>11 employees are motivated to work based on vaction.</a:t>
          </a:r>
        </a:p>
        <a:p>
          <a:pPr lvl="0"/>
          <a:r>
            <a:rPr lang="en-US" sz="1400" baseline="0"/>
            <a:t>15 employees are motivated to work based on work hours</a:t>
          </a:r>
        </a:p>
        <a:p>
          <a:pPr lvl="0"/>
          <a:r>
            <a:rPr lang="en-US" sz="1400" baseline="0"/>
            <a:t>14 employees ae motivatied to work based on promotions.</a:t>
          </a:r>
        </a:p>
        <a:p>
          <a:pPr lvl="0"/>
          <a:endParaRPr lang="en-US" sz="1400" baseline="0"/>
        </a:p>
      </xdr:txBody>
    </xdr:sp>
    <xdr:clientData/>
  </xdr:oneCellAnchor>
  <xdr:twoCellAnchor>
    <xdr:from>
      <xdr:col>3</xdr:col>
      <xdr:colOff>19050</xdr:colOff>
      <xdr:row>2</xdr:row>
      <xdr:rowOff>85723</xdr:rowOff>
    </xdr:from>
    <xdr:to>
      <xdr:col>10</xdr:col>
      <xdr:colOff>161925</xdr:colOff>
      <xdr:row>27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0.18838</cdr:x>
      <cdr:y>0.90887</cdr:y>
    </cdr:from>
    <cdr:to>
      <cdr:x>0.91549</cdr:x>
      <cdr:y>0.96552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9176" y="3514725"/>
          <a:ext cx="3933824" cy="219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900"/>
            <a:t>              Salary                       Vaction                 Work Hours              Promotion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0</xdr:row>
      <xdr:rowOff>180975</xdr:rowOff>
    </xdr:from>
    <xdr:ext cx="6115049" cy="1000125"/>
    <xdr:sp macro="" textlink="">
      <xdr:nvSpPr>
        <xdr:cNvPr id="3" name="TextBox 2"/>
        <xdr:cNvSpPr txBox="1"/>
      </xdr:nvSpPr>
      <xdr:spPr>
        <a:xfrm>
          <a:off x="10972800" y="180975"/>
          <a:ext cx="6115049" cy="10001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6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 a pie chart to show the distribution of employees'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education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levels.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Comment on the distribution.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(2 marks)</a:t>
          </a:r>
          <a:endParaRPr lang="en-US" sz="1400" i="1" baseline="0">
            <a:solidFill>
              <a:srgbClr val="C00000"/>
            </a:solidFill>
          </a:endParaRP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oneCellAnchor>
  <xdr:oneCellAnchor>
    <xdr:from>
      <xdr:col>13</xdr:col>
      <xdr:colOff>561975</xdr:colOff>
      <xdr:row>8</xdr:row>
      <xdr:rowOff>19051</xdr:rowOff>
    </xdr:from>
    <xdr:ext cx="6076950" cy="1609724"/>
    <xdr:sp macro="" textlink="">
      <xdr:nvSpPr>
        <xdr:cNvPr id="4" name="TextBox 3"/>
        <xdr:cNvSpPr txBox="1"/>
      </xdr:nvSpPr>
      <xdr:spPr>
        <a:xfrm>
          <a:off x="10906125" y="1457326"/>
          <a:ext cx="6076950" cy="160972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30% of employees level of education is Pre-High School. </a:t>
          </a:r>
        </a:p>
        <a:p>
          <a:pPr lvl="0"/>
          <a:r>
            <a:rPr lang="en-US" sz="1400" baseline="0"/>
            <a:t>About 32% of employees level of education is Highschool.</a:t>
          </a:r>
        </a:p>
        <a:p>
          <a:pPr lvl="0"/>
          <a:r>
            <a:rPr lang="en-US" sz="1400" baseline="0"/>
            <a:t>About 27% of employees level of education is College/University.</a:t>
          </a:r>
        </a:p>
        <a:p>
          <a:pPr lvl="0"/>
          <a:r>
            <a:rPr lang="en-US" sz="1400" baseline="0"/>
            <a:t>Avout 12% of employees level of education is Post Graduate.</a:t>
          </a:r>
        </a:p>
        <a:p>
          <a:pPr lvl="0"/>
          <a:endParaRPr lang="en-US" sz="1400" baseline="0"/>
        </a:p>
      </xdr:txBody>
    </xdr:sp>
    <xdr:clientData/>
  </xdr:oneCellAnchor>
  <xdr:twoCellAnchor>
    <xdr:from>
      <xdr:col>3</xdr:col>
      <xdr:colOff>14286</xdr:colOff>
      <xdr:row>11</xdr:row>
      <xdr:rowOff>9524</xdr:rowOff>
    </xdr:from>
    <xdr:to>
      <xdr:col>8</xdr:col>
      <xdr:colOff>523874</xdr:colOff>
      <xdr:row>32</xdr:row>
      <xdr:rowOff>85724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8</xdr:row>
      <xdr:rowOff>152400</xdr:rowOff>
    </xdr:from>
    <xdr:to>
      <xdr:col>6</xdr:col>
      <xdr:colOff>19050</xdr:colOff>
      <xdr:row>8</xdr:row>
      <xdr:rowOff>152400</xdr:rowOff>
    </xdr:to>
    <xdr:cxnSp macro="">
      <xdr:nvCxnSpPr>
        <xdr:cNvPr id="9" name="Straight Connector 8"/>
        <xdr:cNvCxnSpPr/>
      </xdr:nvCxnSpPr>
      <xdr:spPr>
        <a:xfrm>
          <a:off x="2476500" y="1590675"/>
          <a:ext cx="30384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685801</xdr:colOff>
      <xdr:row>0</xdr:row>
      <xdr:rowOff>161925</xdr:rowOff>
    </xdr:from>
    <xdr:ext cx="6677024" cy="838201"/>
    <xdr:sp macro="" textlink="">
      <xdr:nvSpPr>
        <xdr:cNvPr id="5" name="TextBox 4"/>
        <xdr:cNvSpPr txBox="1"/>
      </xdr:nvSpPr>
      <xdr:spPr>
        <a:xfrm>
          <a:off x="10934701" y="161925"/>
          <a:ext cx="6677024" cy="83820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QUESTION 7</a:t>
          </a:r>
        </a:p>
        <a:p>
          <a:pPr lvl="0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 a clustered bar graph to show the distribution of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job satisfaction levels by employment status.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 on your result. </a:t>
          </a:r>
          <a:r>
            <a:rPr lang="en-US" sz="1400" i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(5 marks)</a:t>
          </a:r>
          <a:endParaRPr lang="en-US" sz="1600" i="1" baseline="0">
            <a:solidFill>
              <a:srgbClr val="C00000"/>
            </a:solidFill>
          </a:endParaRPr>
        </a:p>
      </xdr:txBody>
    </xdr:sp>
    <xdr:clientData/>
  </xdr:oneCellAnchor>
  <xdr:oneCellAnchor>
    <xdr:from>
      <xdr:col>13</xdr:col>
      <xdr:colOff>666749</xdr:colOff>
      <xdr:row>6</xdr:row>
      <xdr:rowOff>9526</xdr:rowOff>
    </xdr:from>
    <xdr:ext cx="6705601" cy="1733550"/>
    <xdr:sp macro="" textlink="">
      <xdr:nvSpPr>
        <xdr:cNvPr id="6" name="TextBox 5"/>
        <xdr:cNvSpPr txBox="1"/>
      </xdr:nvSpPr>
      <xdr:spPr>
        <a:xfrm>
          <a:off x="10915649" y="1276351"/>
          <a:ext cx="6705601" cy="1733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600" b="1" baseline="0">
              <a:solidFill>
                <a:srgbClr val="C00000"/>
              </a:solidFill>
            </a:rPr>
            <a:t>COMMENT</a:t>
          </a:r>
        </a:p>
        <a:p>
          <a:pPr lvl="0"/>
          <a:r>
            <a:rPr lang="en-US" sz="1400" baseline="0"/>
            <a:t> </a:t>
          </a:r>
        </a:p>
        <a:p>
          <a:pPr lvl="0"/>
          <a:endParaRPr lang="en-US" sz="1400" baseline="0"/>
        </a:p>
      </xdr:txBody>
    </xdr:sp>
    <xdr:clientData/>
  </xdr:oneCellAnchor>
  <xdr:twoCellAnchor>
    <xdr:from>
      <xdr:col>2</xdr:col>
      <xdr:colOff>600074</xdr:colOff>
      <xdr:row>11</xdr:row>
      <xdr:rowOff>9524</xdr:rowOff>
    </xdr:from>
    <xdr:to>
      <xdr:col>13</xdr:col>
      <xdr:colOff>9525</xdr:colOff>
      <xdr:row>33</xdr:row>
      <xdr:rowOff>76199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16" workbookViewId="0">
      <selection activeCell="G31" sqref="G31"/>
    </sheetView>
  </sheetViews>
  <sheetFormatPr defaultRowHeight="12.75" x14ac:dyDescent="0.2"/>
  <sheetData>
    <row r="1" spans="2:16" ht="13.5" thickBot="1" x14ac:dyDescent="0.25"/>
    <row r="2" spans="2:16" ht="13.5" thickTop="1" x14ac:dyDescent="0.2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2:16" x14ac:dyDescent="0.2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2:16" x14ac:dyDescent="0.2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2:16" x14ac:dyDescent="0.2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2:16" x14ac:dyDescent="0.2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2:16" x14ac:dyDescent="0.2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2:16" x14ac:dyDescent="0.2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</row>
    <row r="9" spans="2:16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 spans="2:16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</row>
    <row r="11" spans="2:16" x14ac:dyDescent="0.2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</row>
    <row r="12" spans="2:16" x14ac:dyDescent="0.2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</row>
    <row r="13" spans="2:16" x14ac:dyDescent="0.2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</row>
    <row r="14" spans="2:16" x14ac:dyDescent="0.2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</row>
    <row r="15" spans="2:16" x14ac:dyDescent="0.2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2:16" x14ac:dyDescent="0.2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</row>
    <row r="17" spans="2:16" x14ac:dyDescent="0.2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</row>
    <row r="18" spans="2:16" x14ac:dyDescent="0.2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</row>
    <row r="19" spans="2:16" x14ac:dyDescent="0.2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2:16" x14ac:dyDescent="0.2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</row>
    <row r="21" spans="2:16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2:16" x14ac:dyDescent="0.2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</row>
    <row r="23" spans="2:16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2:16" x14ac:dyDescent="0.2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</row>
    <row r="25" spans="2:16" x14ac:dyDescent="0.2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26" spans="2:16" x14ac:dyDescent="0.2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</row>
    <row r="27" spans="2:16" x14ac:dyDescent="0.2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</row>
    <row r="28" spans="2:16" x14ac:dyDescent="0.2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</row>
    <row r="29" spans="2:16" x14ac:dyDescent="0.2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/>
    </row>
    <row r="30" spans="2:16" x14ac:dyDescent="0.2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</row>
    <row r="31" spans="2:16" x14ac:dyDescent="0.2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/>
    </row>
    <row r="32" spans="2:16" x14ac:dyDescent="0.2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2:16" ht="13.5" thickBot="1" x14ac:dyDescent="0.2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</row>
    <row r="34" spans="2:16" ht="13.5" thickTop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B6" workbookViewId="0">
      <selection activeCell="Q20" sqref="Q20"/>
    </sheetView>
  </sheetViews>
  <sheetFormatPr defaultRowHeight="12.75" x14ac:dyDescent="0.2"/>
  <cols>
    <col min="1" max="1" width="14.140625" customWidth="1"/>
    <col min="2" max="2" width="17" customWidth="1"/>
    <col min="4" max="4" width="12.85546875" customWidth="1"/>
    <col min="5" max="5" width="5.28515625" customWidth="1"/>
    <col min="6" max="6" width="7" customWidth="1"/>
    <col min="7" max="7" width="5.42578125" customWidth="1"/>
    <col min="8" max="8" width="11.7109375" bestFit="1" customWidth="1"/>
  </cols>
  <sheetData>
    <row r="1" spans="1:7" ht="32.25" customHeight="1" thickBot="1" x14ac:dyDescent="0.25">
      <c r="A1" s="18" t="s">
        <v>1</v>
      </c>
      <c r="B1" s="18" t="s">
        <v>56</v>
      </c>
    </row>
    <row r="2" spans="1:7" ht="13.5" thickTop="1" x14ac:dyDescent="0.2">
      <c r="A2" s="5" t="s">
        <v>4</v>
      </c>
      <c r="B2" s="5" t="s">
        <v>29</v>
      </c>
      <c r="F2" t="s">
        <v>1</v>
      </c>
    </row>
    <row r="3" spans="1:7" x14ac:dyDescent="0.2">
      <c r="A3" s="2" t="s">
        <v>3</v>
      </c>
      <c r="B3" s="2" t="s">
        <v>30</v>
      </c>
    </row>
    <row r="4" spans="1:7" x14ac:dyDescent="0.2">
      <c r="A4" s="2" t="s">
        <v>3</v>
      </c>
      <c r="B4" s="2" t="s">
        <v>29</v>
      </c>
      <c r="D4" t="s">
        <v>56</v>
      </c>
      <c r="E4" t="s">
        <v>88</v>
      </c>
      <c r="F4" t="s">
        <v>3</v>
      </c>
      <c r="G4" t="s">
        <v>70</v>
      </c>
    </row>
    <row r="5" spans="1:7" x14ac:dyDescent="0.2">
      <c r="A5" s="2" t="s">
        <v>3</v>
      </c>
      <c r="B5" s="2" t="s">
        <v>28</v>
      </c>
      <c r="D5" t="s">
        <v>29</v>
      </c>
      <c r="E5">
        <v>9</v>
      </c>
      <c r="F5">
        <v>11</v>
      </c>
      <c r="G5">
        <v>20</v>
      </c>
    </row>
    <row r="6" spans="1:7" x14ac:dyDescent="0.2">
      <c r="A6" s="2" t="s">
        <v>4</v>
      </c>
      <c r="B6" s="2" t="s">
        <v>28</v>
      </c>
      <c r="D6" t="s">
        <v>69</v>
      </c>
      <c r="E6">
        <v>6</v>
      </c>
      <c r="F6">
        <v>8</v>
      </c>
      <c r="G6">
        <v>14</v>
      </c>
    </row>
    <row r="7" spans="1:7" x14ac:dyDescent="0.2">
      <c r="A7" s="2" t="s">
        <v>3</v>
      </c>
      <c r="B7" s="2" t="s">
        <v>28</v>
      </c>
      <c r="D7" t="s">
        <v>28</v>
      </c>
      <c r="E7">
        <v>13</v>
      </c>
      <c r="F7">
        <v>13</v>
      </c>
      <c r="G7">
        <v>26</v>
      </c>
    </row>
    <row r="8" spans="1:7" x14ac:dyDescent="0.2">
      <c r="A8" s="2" t="s">
        <v>3</v>
      </c>
      <c r="B8" s="2" t="s">
        <v>29</v>
      </c>
      <c r="D8" t="s">
        <v>70</v>
      </c>
      <c r="E8">
        <v>28</v>
      </c>
      <c r="F8">
        <v>32</v>
      </c>
      <c r="G8">
        <v>60</v>
      </c>
    </row>
    <row r="9" spans="1:7" x14ac:dyDescent="0.2">
      <c r="A9" s="2" t="s">
        <v>4</v>
      </c>
      <c r="B9" s="2" t="s">
        <v>28</v>
      </c>
    </row>
    <row r="10" spans="1:7" x14ac:dyDescent="0.2">
      <c r="A10" s="2" t="s">
        <v>4</v>
      </c>
      <c r="B10" s="2" t="s">
        <v>29</v>
      </c>
    </row>
    <row r="11" spans="1:7" x14ac:dyDescent="0.2">
      <c r="A11" s="2" t="s">
        <v>3</v>
      </c>
      <c r="B11" s="2" t="s">
        <v>28</v>
      </c>
    </row>
    <row r="12" spans="1:7" x14ac:dyDescent="0.2">
      <c r="A12" s="2" t="s">
        <v>4</v>
      </c>
      <c r="B12" s="2" t="s">
        <v>28</v>
      </c>
    </row>
    <row r="13" spans="1:7" x14ac:dyDescent="0.2">
      <c r="A13" s="2" t="s">
        <v>4</v>
      </c>
      <c r="B13" s="2" t="s">
        <v>28</v>
      </c>
    </row>
    <row r="14" spans="1:7" x14ac:dyDescent="0.2">
      <c r="A14" s="2" t="s">
        <v>4</v>
      </c>
      <c r="B14" s="2" t="s">
        <v>28</v>
      </c>
    </row>
    <row r="15" spans="1:7" x14ac:dyDescent="0.2">
      <c r="A15" s="2" t="s">
        <v>3</v>
      </c>
      <c r="B15" s="2" t="s">
        <v>28</v>
      </c>
    </row>
    <row r="16" spans="1:7" x14ac:dyDescent="0.2">
      <c r="A16" s="2" t="s">
        <v>3</v>
      </c>
      <c r="B16" s="2" t="s">
        <v>28</v>
      </c>
    </row>
    <row r="17" spans="1:8" x14ac:dyDescent="0.2">
      <c r="A17" s="2" t="s">
        <v>3</v>
      </c>
      <c r="B17" s="2" t="s">
        <v>29</v>
      </c>
      <c r="E17" s="21"/>
      <c r="F17" s="22"/>
      <c r="G17" s="22"/>
      <c r="H17" s="22"/>
    </row>
    <row r="18" spans="1:8" x14ac:dyDescent="0.2">
      <c r="A18" s="2" t="s">
        <v>4</v>
      </c>
      <c r="B18" s="2" t="s">
        <v>30</v>
      </c>
      <c r="E18" s="21"/>
      <c r="F18" s="22"/>
      <c r="G18" s="22"/>
      <c r="H18" s="22"/>
    </row>
    <row r="19" spans="1:8" x14ac:dyDescent="0.2">
      <c r="A19" s="2" t="s">
        <v>3</v>
      </c>
      <c r="B19" s="2" t="s">
        <v>29</v>
      </c>
      <c r="E19" s="21"/>
      <c r="F19" s="22"/>
      <c r="G19" s="22"/>
      <c r="H19" s="22"/>
    </row>
    <row r="20" spans="1:8" x14ac:dyDescent="0.2">
      <c r="A20" s="2" t="s">
        <v>4</v>
      </c>
      <c r="B20" s="2" t="s">
        <v>29</v>
      </c>
      <c r="E20" s="21"/>
      <c r="F20" s="22"/>
      <c r="G20" s="22"/>
      <c r="H20" s="22"/>
    </row>
    <row r="21" spans="1:8" x14ac:dyDescent="0.2">
      <c r="A21" s="2" t="s">
        <v>4</v>
      </c>
      <c r="B21" s="2" t="s">
        <v>29</v>
      </c>
    </row>
    <row r="22" spans="1:8" x14ac:dyDescent="0.2">
      <c r="A22" s="2" t="s">
        <v>3</v>
      </c>
      <c r="B22" s="2" t="s">
        <v>29</v>
      </c>
    </row>
    <row r="23" spans="1:8" x14ac:dyDescent="0.2">
      <c r="A23" s="2" t="s">
        <v>3</v>
      </c>
      <c r="B23" s="2" t="s">
        <v>30</v>
      </c>
    </row>
    <row r="24" spans="1:8" x14ac:dyDescent="0.2">
      <c r="A24" s="2" t="s">
        <v>3</v>
      </c>
      <c r="B24" s="2" t="s">
        <v>30</v>
      </c>
    </row>
    <row r="25" spans="1:8" x14ac:dyDescent="0.2">
      <c r="A25" s="2" t="s">
        <v>3</v>
      </c>
      <c r="B25" s="2" t="s">
        <v>30</v>
      </c>
    </row>
    <row r="26" spans="1:8" x14ac:dyDescent="0.2">
      <c r="A26" s="2" t="s">
        <v>4</v>
      </c>
      <c r="B26" s="2" t="s">
        <v>29</v>
      </c>
    </row>
    <row r="27" spans="1:8" x14ac:dyDescent="0.2">
      <c r="A27" s="2" t="s">
        <v>4</v>
      </c>
      <c r="B27" s="2" t="s">
        <v>29</v>
      </c>
    </row>
    <row r="28" spans="1:8" x14ac:dyDescent="0.2">
      <c r="A28" s="2" t="s">
        <v>4</v>
      </c>
      <c r="B28" s="2" t="s">
        <v>30</v>
      </c>
    </row>
    <row r="29" spans="1:8" x14ac:dyDescent="0.2">
      <c r="A29" s="2" t="s">
        <v>4</v>
      </c>
      <c r="B29" s="2" t="s">
        <v>29</v>
      </c>
    </row>
    <row r="30" spans="1:8" x14ac:dyDescent="0.2">
      <c r="A30" s="2" t="s">
        <v>4</v>
      </c>
      <c r="B30" s="2" t="s">
        <v>28</v>
      </c>
    </row>
    <row r="31" spans="1:8" x14ac:dyDescent="0.2">
      <c r="A31" s="2" t="s">
        <v>3</v>
      </c>
      <c r="B31" s="2" t="s">
        <v>28</v>
      </c>
    </row>
    <row r="32" spans="1:8" x14ac:dyDescent="0.2">
      <c r="A32" s="2" t="s">
        <v>3</v>
      </c>
      <c r="B32" s="2" t="s">
        <v>29</v>
      </c>
    </row>
    <row r="33" spans="1:2" x14ac:dyDescent="0.2">
      <c r="A33" s="2" t="s">
        <v>4</v>
      </c>
      <c r="B33" s="2" t="s">
        <v>30</v>
      </c>
    </row>
    <row r="34" spans="1:2" x14ac:dyDescent="0.2">
      <c r="A34" s="2" t="s">
        <v>4</v>
      </c>
      <c r="B34" s="2" t="s">
        <v>29</v>
      </c>
    </row>
    <row r="35" spans="1:2" x14ac:dyDescent="0.2">
      <c r="A35" s="2" t="s">
        <v>3</v>
      </c>
      <c r="B35" s="2" t="s">
        <v>30</v>
      </c>
    </row>
    <row r="36" spans="1:2" x14ac:dyDescent="0.2">
      <c r="A36" s="2" t="s">
        <v>4</v>
      </c>
      <c r="B36" s="2" t="s">
        <v>30</v>
      </c>
    </row>
    <row r="37" spans="1:2" x14ac:dyDescent="0.2">
      <c r="A37" s="2" t="s">
        <v>4</v>
      </c>
      <c r="B37" s="2" t="s">
        <v>28</v>
      </c>
    </row>
    <row r="38" spans="1:2" x14ac:dyDescent="0.2">
      <c r="A38" s="2" t="s">
        <v>3</v>
      </c>
      <c r="B38" s="2" t="s">
        <v>28</v>
      </c>
    </row>
    <row r="39" spans="1:2" x14ac:dyDescent="0.2">
      <c r="A39" s="2" t="s">
        <v>3</v>
      </c>
      <c r="B39" s="2" t="s">
        <v>28</v>
      </c>
    </row>
    <row r="40" spans="1:2" x14ac:dyDescent="0.2">
      <c r="A40" s="2" t="s">
        <v>3</v>
      </c>
      <c r="B40" s="2" t="s">
        <v>29</v>
      </c>
    </row>
    <row r="41" spans="1:2" x14ac:dyDescent="0.2">
      <c r="A41" s="2" t="s">
        <v>4</v>
      </c>
      <c r="B41" s="2" t="s">
        <v>28</v>
      </c>
    </row>
    <row r="42" spans="1:2" x14ac:dyDescent="0.2">
      <c r="A42" s="2" t="s">
        <v>3</v>
      </c>
      <c r="B42" s="2" t="s">
        <v>28</v>
      </c>
    </row>
    <row r="43" spans="1:2" x14ac:dyDescent="0.2">
      <c r="A43" s="2" t="s">
        <v>4</v>
      </c>
      <c r="B43" s="2" t="s">
        <v>28</v>
      </c>
    </row>
    <row r="44" spans="1:2" x14ac:dyDescent="0.2">
      <c r="A44" s="2" t="s">
        <v>3</v>
      </c>
      <c r="B44" s="2" t="s">
        <v>29</v>
      </c>
    </row>
    <row r="45" spans="1:2" x14ac:dyDescent="0.2">
      <c r="A45" s="2" t="s">
        <v>3</v>
      </c>
      <c r="B45" s="2" t="s">
        <v>28</v>
      </c>
    </row>
    <row r="46" spans="1:2" x14ac:dyDescent="0.2">
      <c r="A46" s="2" t="s">
        <v>4</v>
      </c>
      <c r="B46" s="2" t="s">
        <v>30</v>
      </c>
    </row>
    <row r="47" spans="1:2" x14ac:dyDescent="0.2">
      <c r="A47" s="2" t="s">
        <v>3</v>
      </c>
      <c r="B47" s="2" t="s">
        <v>30</v>
      </c>
    </row>
    <row r="48" spans="1:2" x14ac:dyDescent="0.2">
      <c r="A48" s="2" t="s">
        <v>3</v>
      </c>
      <c r="B48" s="2" t="s">
        <v>28</v>
      </c>
    </row>
    <row r="49" spans="1:2" x14ac:dyDescent="0.2">
      <c r="A49" s="2" t="s">
        <v>3</v>
      </c>
      <c r="B49" s="2" t="s">
        <v>28</v>
      </c>
    </row>
    <row r="50" spans="1:2" x14ac:dyDescent="0.2">
      <c r="A50" s="2" t="s">
        <v>3</v>
      </c>
      <c r="B50" s="2" t="s">
        <v>29</v>
      </c>
    </row>
    <row r="51" spans="1:2" x14ac:dyDescent="0.2">
      <c r="A51" s="2" t="s">
        <v>4</v>
      </c>
      <c r="B51" s="2" t="s">
        <v>29</v>
      </c>
    </row>
    <row r="52" spans="1:2" x14ac:dyDescent="0.2">
      <c r="A52" s="2" t="s">
        <v>3</v>
      </c>
      <c r="B52" s="2" t="s">
        <v>29</v>
      </c>
    </row>
    <row r="53" spans="1:2" x14ac:dyDescent="0.2">
      <c r="A53" s="2" t="s">
        <v>3</v>
      </c>
      <c r="B53" s="2" t="s">
        <v>30</v>
      </c>
    </row>
    <row r="54" spans="1:2" x14ac:dyDescent="0.2">
      <c r="A54" s="2" t="s">
        <v>3</v>
      </c>
      <c r="B54" s="2" t="s">
        <v>30</v>
      </c>
    </row>
    <row r="55" spans="1:2" x14ac:dyDescent="0.2">
      <c r="A55" s="2" t="s">
        <v>4</v>
      </c>
      <c r="B55" s="2" t="s">
        <v>28</v>
      </c>
    </row>
    <row r="56" spans="1:2" x14ac:dyDescent="0.2">
      <c r="A56" s="2" t="s">
        <v>4</v>
      </c>
      <c r="B56" s="2" t="s">
        <v>28</v>
      </c>
    </row>
    <row r="57" spans="1:2" x14ac:dyDescent="0.2">
      <c r="A57" s="2" t="s">
        <v>4</v>
      </c>
      <c r="B57" s="2" t="s">
        <v>28</v>
      </c>
    </row>
    <row r="58" spans="1:2" x14ac:dyDescent="0.2">
      <c r="A58" s="2" t="s">
        <v>4</v>
      </c>
      <c r="B58" s="2" t="s">
        <v>28</v>
      </c>
    </row>
    <row r="59" spans="1:2" x14ac:dyDescent="0.2">
      <c r="A59" s="2" t="s">
        <v>3</v>
      </c>
      <c r="B59" s="2" t="s">
        <v>29</v>
      </c>
    </row>
    <row r="60" spans="1:2" x14ac:dyDescent="0.2">
      <c r="A60" s="2" t="s">
        <v>4</v>
      </c>
      <c r="B60" s="2" t="s">
        <v>30</v>
      </c>
    </row>
    <row r="61" spans="1:2" x14ac:dyDescent="0.2">
      <c r="A61" s="2" t="s">
        <v>3</v>
      </c>
      <c r="B61" s="2" t="s">
        <v>28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B19" workbookViewId="0">
      <selection activeCell="G44" sqref="G44"/>
    </sheetView>
  </sheetViews>
  <sheetFormatPr defaultRowHeight="12.75" x14ac:dyDescent="0.2"/>
  <cols>
    <col min="1" max="1" width="10.7109375" style="1" customWidth="1"/>
    <col min="2" max="2" width="11.7109375" style="1" customWidth="1"/>
    <col min="3" max="3" width="13.85546875" customWidth="1"/>
    <col min="4" max="4" width="14.85546875" customWidth="1"/>
    <col min="7" max="7" width="13.85546875" customWidth="1"/>
    <col min="13" max="13" width="9.42578125" customWidth="1"/>
  </cols>
  <sheetData>
    <row r="1" spans="1:10" ht="43.5" customHeight="1" x14ac:dyDescent="0.2">
      <c r="A1" s="20" t="s">
        <v>60</v>
      </c>
      <c r="B1" s="20" t="s">
        <v>59</v>
      </c>
    </row>
    <row r="2" spans="1:10" x14ac:dyDescent="0.2">
      <c r="A2" s="2">
        <v>194</v>
      </c>
      <c r="B2" s="5">
        <v>62</v>
      </c>
      <c r="D2" s="1" t="s">
        <v>90</v>
      </c>
      <c r="E2" s="1" t="s">
        <v>91</v>
      </c>
      <c r="F2" s="1" t="s">
        <v>97</v>
      </c>
      <c r="G2" s="1"/>
      <c r="H2" s="24" t="s">
        <v>99</v>
      </c>
      <c r="I2" s="24" t="s">
        <v>100</v>
      </c>
      <c r="J2" s="24" t="s">
        <v>92</v>
      </c>
    </row>
    <row r="3" spans="1:10" x14ac:dyDescent="0.2">
      <c r="A3" s="2">
        <v>43</v>
      </c>
      <c r="B3" s="2">
        <v>94</v>
      </c>
      <c r="D3" s="2">
        <v>194</v>
      </c>
      <c r="E3">
        <f>D3-$D$33</f>
        <v>98.678571428571431</v>
      </c>
      <c r="F3">
        <f>E3^2</f>
        <v>9737.4604591836742</v>
      </c>
      <c r="H3">
        <v>62</v>
      </c>
      <c r="I3">
        <f>H3-$H$37</f>
        <v>-16.71875</v>
      </c>
      <c r="J3">
        <f>I3^2</f>
        <v>279.5166015625</v>
      </c>
    </row>
    <row r="4" spans="1:10" x14ac:dyDescent="0.2">
      <c r="A4" s="2">
        <v>100</v>
      </c>
      <c r="B4" s="2">
        <v>115</v>
      </c>
      <c r="D4" s="2">
        <v>43</v>
      </c>
      <c r="E4">
        <f t="shared" ref="E4:E30" si="0">D4-$D$33</f>
        <v>-52.321428571428569</v>
      </c>
      <c r="F4">
        <f t="shared" ref="F4:F30" si="1">E4^2</f>
        <v>2737.5318877551017</v>
      </c>
      <c r="H4">
        <v>94</v>
      </c>
      <c r="I4">
        <f t="shared" ref="I4:I34" si="2">H4-$H$37</f>
        <v>15.28125</v>
      </c>
      <c r="J4">
        <f t="shared" ref="J4:J34" si="3">I4^2</f>
        <v>233.5166015625</v>
      </c>
    </row>
    <row r="5" spans="1:10" x14ac:dyDescent="0.2">
      <c r="A5" s="2">
        <v>82</v>
      </c>
      <c r="B5" s="2">
        <v>99</v>
      </c>
      <c r="D5" s="2">
        <v>100</v>
      </c>
      <c r="E5">
        <f t="shared" si="0"/>
        <v>4.6785714285714306</v>
      </c>
      <c r="F5">
        <f t="shared" si="1"/>
        <v>21.889030612244916</v>
      </c>
      <c r="H5">
        <v>115</v>
      </c>
      <c r="I5">
        <f t="shared" si="2"/>
        <v>36.28125</v>
      </c>
      <c r="J5">
        <f t="shared" si="3"/>
        <v>1316.3291015625</v>
      </c>
    </row>
    <row r="6" spans="1:10" x14ac:dyDescent="0.2">
      <c r="A6" s="2">
        <v>93</v>
      </c>
      <c r="B6" s="2">
        <v>88</v>
      </c>
      <c r="D6" s="2">
        <v>82</v>
      </c>
      <c r="E6">
        <f t="shared" si="0"/>
        <v>-13.321428571428569</v>
      </c>
      <c r="F6">
        <f t="shared" si="1"/>
        <v>177.46045918367341</v>
      </c>
      <c r="H6">
        <v>99</v>
      </c>
      <c r="I6">
        <f t="shared" si="2"/>
        <v>20.28125</v>
      </c>
      <c r="J6">
        <f t="shared" si="3"/>
        <v>411.3291015625</v>
      </c>
    </row>
    <row r="7" spans="1:10" x14ac:dyDescent="0.2">
      <c r="A7" s="2">
        <v>100</v>
      </c>
      <c r="B7" s="2">
        <v>50</v>
      </c>
      <c r="D7" s="2">
        <v>93</v>
      </c>
      <c r="E7">
        <f t="shared" si="0"/>
        <v>-2.3214285714285694</v>
      </c>
      <c r="F7">
        <f t="shared" si="1"/>
        <v>5.3890306122448886</v>
      </c>
      <c r="H7">
        <v>88</v>
      </c>
      <c r="I7">
        <f t="shared" si="2"/>
        <v>9.28125</v>
      </c>
      <c r="J7">
        <f t="shared" si="3"/>
        <v>86.1416015625</v>
      </c>
    </row>
    <row r="8" spans="1:10" x14ac:dyDescent="0.2">
      <c r="A8" s="2">
        <v>115</v>
      </c>
      <c r="B8" s="2">
        <v>84</v>
      </c>
      <c r="D8" s="2">
        <v>100</v>
      </c>
      <c r="E8">
        <f t="shared" si="0"/>
        <v>4.6785714285714306</v>
      </c>
      <c r="F8">
        <f t="shared" si="1"/>
        <v>21.889030612244916</v>
      </c>
      <c r="H8">
        <v>50</v>
      </c>
      <c r="I8">
        <f t="shared" si="2"/>
        <v>-28.71875</v>
      </c>
      <c r="J8">
        <f t="shared" si="3"/>
        <v>824.7666015625</v>
      </c>
    </row>
    <row r="9" spans="1:10" x14ac:dyDescent="0.2">
      <c r="A9" s="2">
        <v>80</v>
      </c>
      <c r="B9" s="2">
        <v>88</v>
      </c>
      <c r="D9" s="2">
        <v>115</v>
      </c>
      <c r="E9">
        <f t="shared" si="0"/>
        <v>19.678571428571431</v>
      </c>
      <c r="F9">
        <f t="shared" si="1"/>
        <v>387.24617346938783</v>
      </c>
      <c r="H9">
        <v>84</v>
      </c>
      <c r="I9">
        <f t="shared" si="2"/>
        <v>5.28125</v>
      </c>
      <c r="J9">
        <f t="shared" si="3"/>
        <v>27.8916015625</v>
      </c>
    </row>
    <row r="10" spans="1:10" x14ac:dyDescent="0.2">
      <c r="A10" s="2">
        <v>84</v>
      </c>
      <c r="B10" s="2">
        <v>74</v>
      </c>
      <c r="D10" s="2">
        <v>80</v>
      </c>
      <c r="E10">
        <f t="shared" si="0"/>
        <v>-15.321428571428569</v>
      </c>
      <c r="F10">
        <f t="shared" si="1"/>
        <v>234.74617346938768</v>
      </c>
      <c r="H10">
        <v>88</v>
      </c>
      <c r="I10">
        <f t="shared" si="2"/>
        <v>9.28125</v>
      </c>
      <c r="J10">
        <f t="shared" si="3"/>
        <v>86.1416015625</v>
      </c>
    </row>
    <row r="11" spans="1:10" x14ac:dyDescent="0.2">
      <c r="A11" s="2">
        <v>100</v>
      </c>
      <c r="B11" s="2">
        <v>57</v>
      </c>
      <c r="D11" s="2">
        <v>84</v>
      </c>
      <c r="E11">
        <f t="shared" si="0"/>
        <v>-11.321428571428569</v>
      </c>
      <c r="F11">
        <f t="shared" si="1"/>
        <v>128.17474489795913</v>
      </c>
      <c r="H11">
        <v>74</v>
      </c>
      <c r="I11">
        <f t="shared" si="2"/>
        <v>-4.71875</v>
      </c>
      <c r="J11">
        <f t="shared" si="3"/>
        <v>22.2666015625</v>
      </c>
    </row>
    <row r="12" spans="1:10" x14ac:dyDescent="0.2">
      <c r="A12" s="2">
        <v>62</v>
      </c>
      <c r="B12" s="2">
        <v>55</v>
      </c>
      <c r="D12" s="2">
        <v>100</v>
      </c>
      <c r="E12">
        <f t="shared" si="0"/>
        <v>4.6785714285714306</v>
      </c>
      <c r="F12">
        <f t="shared" si="1"/>
        <v>21.889030612244916</v>
      </c>
      <c r="H12">
        <v>57</v>
      </c>
      <c r="I12">
        <f t="shared" si="2"/>
        <v>-21.71875</v>
      </c>
      <c r="J12">
        <f t="shared" si="3"/>
        <v>471.7041015625</v>
      </c>
    </row>
    <row r="13" spans="1:10" x14ac:dyDescent="0.2">
      <c r="A13" s="2">
        <v>62</v>
      </c>
      <c r="B13" s="2">
        <v>80</v>
      </c>
      <c r="D13" s="2">
        <v>62</v>
      </c>
      <c r="E13">
        <f t="shared" si="0"/>
        <v>-33.321428571428569</v>
      </c>
      <c r="F13">
        <f t="shared" si="1"/>
        <v>1110.3176020408162</v>
      </c>
      <c r="H13">
        <v>55</v>
      </c>
      <c r="I13">
        <f t="shared" si="2"/>
        <v>-23.71875</v>
      </c>
      <c r="J13">
        <f t="shared" si="3"/>
        <v>562.5791015625</v>
      </c>
    </row>
    <row r="14" spans="1:10" x14ac:dyDescent="0.2">
      <c r="A14" s="2">
        <v>65</v>
      </c>
      <c r="B14" s="2">
        <v>115</v>
      </c>
      <c r="D14" s="2">
        <v>62</v>
      </c>
      <c r="E14">
        <f t="shared" si="0"/>
        <v>-33.321428571428569</v>
      </c>
      <c r="F14">
        <f t="shared" si="1"/>
        <v>1110.3176020408162</v>
      </c>
      <c r="H14">
        <v>80</v>
      </c>
      <c r="I14">
        <f t="shared" si="2"/>
        <v>1.28125</v>
      </c>
      <c r="J14">
        <f t="shared" si="3"/>
        <v>1.6416015625</v>
      </c>
    </row>
    <row r="15" spans="1:10" x14ac:dyDescent="0.2">
      <c r="A15" s="2">
        <v>62</v>
      </c>
      <c r="B15" s="2">
        <v>50</v>
      </c>
      <c r="D15" s="2">
        <v>65</v>
      </c>
      <c r="E15">
        <f t="shared" si="0"/>
        <v>-30.321428571428569</v>
      </c>
      <c r="F15">
        <f t="shared" si="1"/>
        <v>919.38903061224482</v>
      </c>
      <c r="H15">
        <v>115</v>
      </c>
      <c r="I15">
        <f t="shared" si="2"/>
        <v>36.28125</v>
      </c>
      <c r="J15">
        <f t="shared" si="3"/>
        <v>1316.3291015625</v>
      </c>
    </row>
    <row r="16" spans="1:10" x14ac:dyDescent="0.2">
      <c r="A16" s="2">
        <v>115</v>
      </c>
      <c r="B16" s="2">
        <v>100</v>
      </c>
      <c r="D16" s="2">
        <v>62</v>
      </c>
      <c r="E16">
        <f t="shared" si="0"/>
        <v>-33.321428571428569</v>
      </c>
      <c r="F16">
        <f t="shared" si="1"/>
        <v>1110.3176020408162</v>
      </c>
      <c r="H16">
        <v>50</v>
      </c>
      <c r="I16">
        <f t="shared" si="2"/>
        <v>-28.71875</v>
      </c>
      <c r="J16">
        <f t="shared" si="3"/>
        <v>824.7666015625</v>
      </c>
    </row>
    <row r="17" spans="1:10" x14ac:dyDescent="0.2">
      <c r="A17" s="2">
        <v>115</v>
      </c>
      <c r="B17" s="2">
        <v>115</v>
      </c>
      <c r="D17" s="2">
        <v>115</v>
      </c>
      <c r="E17">
        <f t="shared" si="0"/>
        <v>19.678571428571431</v>
      </c>
      <c r="F17">
        <f t="shared" si="1"/>
        <v>387.24617346938783</v>
      </c>
      <c r="H17">
        <v>100</v>
      </c>
      <c r="I17">
        <f t="shared" si="2"/>
        <v>21.28125</v>
      </c>
      <c r="J17">
        <f t="shared" si="3"/>
        <v>452.8916015625</v>
      </c>
    </row>
    <row r="18" spans="1:10" x14ac:dyDescent="0.2">
      <c r="A18" s="2">
        <v>115</v>
      </c>
      <c r="B18" s="2">
        <v>90</v>
      </c>
      <c r="D18" s="2">
        <v>115</v>
      </c>
      <c r="E18">
        <f t="shared" si="0"/>
        <v>19.678571428571431</v>
      </c>
      <c r="F18">
        <f t="shared" si="1"/>
        <v>387.24617346938783</v>
      </c>
      <c r="H18">
        <v>115</v>
      </c>
      <c r="I18">
        <f t="shared" si="2"/>
        <v>36.28125</v>
      </c>
      <c r="J18">
        <f t="shared" si="3"/>
        <v>1316.3291015625</v>
      </c>
    </row>
    <row r="19" spans="1:10" x14ac:dyDescent="0.2">
      <c r="A19" s="2">
        <v>94</v>
      </c>
      <c r="B19" s="2">
        <v>62</v>
      </c>
      <c r="D19" s="2">
        <v>115</v>
      </c>
      <c r="E19">
        <f t="shared" si="0"/>
        <v>19.678571428571431</v>
      </c>
      <c r="F19">
        <f t="shared" si="1"/>
        <v>387.24617346938783</v>
      </c>
      <c r="H19">
        <v>90</v>
      </c>
      <c r="I19">
        <f t="shared" si="2"/>
        <v>11.28125</v>
      </c>
      <c r="J19">
        <f t="shared" si="3"/>
        <v>127.2666015625</v>
      </c>
    </row>
    <row r="20" spans="1:10" x14ac:dyDescent="0.2">
      <c r="A20" s="2">
        <v>50</v>
      </c>
      <c r="B20" s="2">
        <v>62</v>
      </c>
      <c r="D20" s="2">
        <v>94</v>
      </c>
      <c r="E20">
        <f t="shared" si="0"/>
        <v>-1.3214285714285694</v>
      </c>
      <c r="F20">
        <f t="shared" si="1"/>
        <v>1.7461734693877498</v>
      </c>
      <c r="H20">
        <v>62</v>
      </c>
      <c r="I20">
        <f t="shared" si="2"/>
        <v>-16.71875</v>
      </c>
      <c r="J20">
        <f t="shared" si="3"/>
        <v>279.5166015625</v>
      </c>
    </row>
    <row r="21" spans="1:10" x14ac:dyDescent="0.2">
      <c r="A21" s="2">
        <v>92</v>
      </c>
      <c r="B21" s="2">
        <v>66</v>
      </c>
      <c r="D21" s="2">
        <v>50</v>
      </c>
      <c r="E21">
        <f t="shared" si="0"/>
        <v>-45.321428571428569</v>
      </c>
      <c r="F21">
        <f t="shared" si="1"/>
        <v>2054.0318877551017</v>
      </c>
      <c r="H21">
        <v>62</v>
      </c>
      <c r="I21">
        <f t="shared" si="2"/>
        <v>-16.71875</v>
      </c>
      <c r="J21">
        <f t="shared" si="3"/>
        <v>279.5166015625</v>
      </c>
    </row>
    <row r="22" spans="1:10" x14ac:dyDescent="0.2">
      <c r="A22" s="2">
        <v>104</v>
      </c>
      <c r="B22" s="2">
        <v>95</v>
      </c>
      <c r="D22" s="2">
        <v>92</v>
      </c>
      <c r="E22">
        <f t="shared" si="0"/>
        <v>-3.3214285714285694</v>
      </c>
      <c r="F22">
        <f t="shared" si="1"/>
        <v>11.031887755102026</v>
      </c>
      <c r="H22">
        <v>66</v>
      </c>
      <c r="I22">
        <f t="shared" si="2"/>
        <v>-12.71875</v>
      </c>
      <c r="J22">
        <f t="shared" si="3"/>
        <v>161.7666015625</v>
      </c>
    </row>
    <row r="23" spans="1:10" x14ac:dyDescent="0.2">
      <c r="A23" s="2">
        <v>68</v>
      </c>
      <c r="B23" s="2">
        <v>66</v>
      </c>
      <c r="D23" s="2">
        <v>104</v>
      </c>
      <c r="E23">
        <f t="shared" si="0"/>
        <v>8.6785714285714306</v>
      </c>
      <c r="F23">
        <f t="shared" si="1"/>
        <v>75.317602040816368</v>
      </c>
      <c r="H23">
        <v>95</v>
      </c>
      <c r="I23">
        <f t="shared" si="2"/>
        <v>16.28125</v>
      </c>
      <c r="J23">
        <f t="shared" si="3"/>
        <v>265.0791015625</v>
      </c>
    </row>
    <row r="24" spans="1:10" x14ac:dyDescent="0.2">
      <c r="A24" s="2">
        <v>62</v>
      </c>
      <c r="B24" s="2">
        <v>72</v>
      </c>
      <c r="D24" s="2">
        <v>68</v>
      </c>
      <c r="E24">
        <f t="shared" si="0"/>
        <v>-27.321428571428569</v>
      </c>
      <c r="F24">
        <f t="shared" si="1"/>
        <v>746.46045918367338</v>
      </c>
      <c r="H24">
        <v>66</v>
      </c>
      <c r="I24">
        <f t="shared" si="2"/>
        <v>-12.71875</v>
      </c>
      <c r="J24">
        <f t="shared" si="3"/>
        <v>161.7666015625</v>
      </c>
    </row>
    <row r="25" spans="1:10" x14ac:dyDescent="0.2">
      <c r="A25" s="2">
        <v>62</v>
      </c>
      <c r="B25" s="2">
        <v>77</v>
      </c>
      <c r="D25" s="2">
        <v>62</v>
      </c>
      <c r="E25">
        <f t="shared" si="0"/>
        <v>-33.321428571428569</v>
      </c>
      <c r="F25">
        <f t="shared" si="1"/>
        <v>1110.3176020408162</v>
      </c>
      <c r="H25">
        <v>72</v>
      </c>
      <c r="I25">
        <f t="shared" si="2"/>
        <v>-6.71875</v>
      </c>
      <c r="J25">
        <f t="shared" si="3"/>
        <v>45.1416015625</v>
      </c>
    </row>
    <row r="26" spans="1:10" x14ac:dyDescent="0.2">
      <c r="A26" s="2">
        <v>120</v>
      </c>
      <c r="B26" s="2">
        <v>62</v>
      </c>
      <c r="D26" s="2">
        <v>62</v>
      </c>
      <c r="E26">
        <f t="shared" si="0"/>
        <v>-33.321428571428569</v>
      </c>
      <c r="F26">
        <f t="shared" si="1"/>
        <v>1110.3176020408162</v>
      </c>
      <c r="H26">
        <v>77</v>
      </c>
      <c r="I26">
        <f t="shared" si="2"/>
        <v>-1.71875</v>
      </c>
      <c r="J26">
        <f t="shared" si="3"/>
        <v>2.9541015625</v>
      </c>
    </row>
    <row r="27" spans="1:10" x14ac:dyDescent="0.2">
      <c r="A27" s="2">
        <v>100</v>
      </c>
      <c r="B27" s="2">
        <v>90</v>
      </c>
      <c r="D27" s="2">
        <v>120</v>
      </c>
      <c r="E27">
        <f t="shared" si="0"/>
        <v>24.678571428571431</v>
      </c>
      <c r="F27">
        <f t="shared" si="1"/>
        <v>609.03188775510216</v>
      </c>
      <c r="H27">
        <v>62</v>
      </c>
      <c r="I27">
        <f t="shared" si="2"/>
        <v>-16.71875</v>
      </c>
      <c r="J27">
        <f t="shared" si="3"/>
        <v>279.5166015625</v>
      </c>
    </row>
    <row r="28" spans="1:10" x14ac:dyDescent="0.2">
      <c r="A28" s="2">
        <v>70</v>
      </c>
      <c r="B28" s="2">
        <v>100</v>
      </c>
      <c r="D28" s="2">
        <v>100</v>
      </c>
      <c r="E28">
        <f t="shared" si="0"/>
        <v>4.6785714285714306</v>
      </c>
      <c r="F28">
        <f t="shared" si="1"/>
        <v>21.889030612244916</v>
      </c>
      <c r="H28">
        <v>90</v>
      </c>
      <c r="I28">
        <f t="shared" si="2"/>
        <v>11.28125</v>
      </c>
      <c r="J28">
        <f t="shared" si="3"/>
        <v>127.2666015625</v>
      </c>
    </row>
    <row r="29" spans="1:10" x14ac:dyDescent="0.2">
      <c r="A29" s="2">
        <v>260</v>
      </c>
      <c r="B29" s="2">
        <v>96</v>
      </c>
      <c r="D29" s="2">
        <v>70</v>
      </c>
      <c r="E29">
        <f t="shared" si="0"/>
        <v>-25.321428571428569</v>
      </c>
      <c r="F29">
        <f t="shared" si="1"/>
        <v>641.17474489795904</v>
      </c>
      <c r="H29">
        <v>100</v>
      </c>
      <c r="I29">
        <f t="shared" si="2"/>
        <v>21.28125</v>
      </c>
      <c r="J29">
        <f t="shared" si="3"/>
        <v>452.8916015625</v>
      </c>
    </row>
    <row r="30" spans="1:10" x14ac:dyDescent="0.2">
      <c r="A30"/>
      <c r="B30" s="2">
        <v>77</v>
      </c>
      <c r="D30" s="2">
        <v>260</v>
      </c>
      <c r="E30">
        <f t="shared" si="0"/>
        <v>164.67857142857144</v>
      </c>
      <c r="F30">
        <f t="shared" si="1"/>
        <v>27119.031887755107</v>
      </c>
      <c r="H30">
        <v>96</v>
      </c>
      <c r="I30">
        <f t="shared" si="2"/>
        <v>17.28125</v>
      </c>
      <c r="J30">
        <f t="shared" si="3"/>
        <v>298.6416015625</v>
      </c>
    </row>
    <row r="31" spans="1:10" x14ac:dyDescent="0.2">
      <c r="A31"/>
      <c r="B31" s="2">
        <v>70</v>
      </c>
      <c r="C31" t="s">
        <v>93</v>
      </c>
      <c r="D31">
        <f>SUM(D3:D30)</f>
        <v>2669</v>
      </c>
      <c r="E31">
        <f>SUM(E3:E30)</f>
        <v>0</v>
      </c>
      <c r="F31">
        <f>SUM(F3:F30)</f>
        <v>52386.107142857145</v>
      </c>
      <c r="H31">
        <v>77</v>
      </c>
      <c r="I31">
        <f t="shared" si="2"/>
        <v>-1.71875</v>
      </c>
      <c r="J31">
        <f t="shared" si="3"/>
        <v>2.9541015625</v>
      </c>
    </row>
    <row r="32" spans="1:10" x14ac:dyDescent="0.2">
      <c r="A32"/>
      <c r="B32" s="2">
        <v>50</v>
      </c>
      <c r="C32" t="s">
        <v>94</v>
      </c>
      <c r="D32" s="45">
        <f>COUNT(D3:D30)</f>
        <v>28</v>
      </c>
      <c r="E32" s="45">
        <f t="shared" ref="E32:F32" si="4">COUNT(E3:E30)</f>
        <v>28</v>
      </c>
      <c r="F32" s="45">
        <f t="shared" si="4"/>
        <v>28</v>
      </c>
      <c r="H32">
        <v>70</v>
      </c>
      <c r="I32">
        <f t="shared" si="2"/>
        <v>-8.71875</v>
      </c>
      <c r="J32">
        <f t="shared" si="3"/>
        <v>76.0166015625</v>
      </c>
    </row>
    <row r="33" spans="1:12" x14ac:dyDescent="0.2">
      <c r="A33"/>
      <c r="B33" s="2">
        <v>58</v>
      </c>
      <c r="C33" t="s">
        <v>95</v>
      </c>
      <c r="D33">
        <f>D31/D32</f>
        <v>95.321428571428569</v>
      </c>
      <c r="H33">
        <v>50</v>
      </c>
      <c r="I33">
        <f t="shared" si="2"/>
        <v>-28.71875</v>
      </c>
      <c r="J33">
        <f t="shared" si="3"/>
        <v>824.7666015625</v>
      </c>
    </row>
    <row r="34" spans="1:12" x14ac:dyDescent="0.2">
      <c r="C34" t="s">
        <v>96</v>
      </c>
      <c r="F34">
        <f>F31/(F32-1)</f>
        <v>1940.2261904761906</v>
      </c>
      <c r="H34">
        <v>58</v>
      </c>
      <c r="I34">
        <f t="shared" si="2"/>
        <v>-20.71875</v>
      </c>
      <c r="J34">
        <f t="shared" si="3"/>
        <v>429.2666015625</v>
      </c>
    </row>
    <row r="35" spans="1:12" x14ac:dyDescent="0.2">
      <c r="C35" t="s">
        <v>98</v>
      </c>
      <c r="F35">
        <f>F34^0.5</f>
        <v>44.047998711362482</v>
      </c>
      <c r="G35" t="s">
        <v>93</v>
      </c>
      <c r="H35">
        <f>SUM(H3:H34)</f>
        <v>2519</v>
      </c>
      <c r="I35">
        <f>SUM(I3:I34)</f>
        <v>0</v>
      </c>
      <c r="J35">
        <f>SUM(J3:J34)</f>
        <v>12048.46875</v>
      </c>
    </row>
    <row r="36" spans="1:12" x14ac:dyDescent="0.2">
      <c r="C36" t="s">
        <v>101</v>
      </c>
      <c r="D36">
        <v>217</v>
      </c>
      <c r="G36" t="s">
        <v>94</v>
      </c>
      <c r="H36">
        <f>COUNT(H3:H34)</f>
        <v>32</v>
      </c>
      <c r="I36">
        <f t="shared" ref="I36:J36" si="5">COUNT(I3:I34)</f>
        <v>32</v>
      </c>
      <c r="J36">
        <f t="shared" si="5"/>
        <v>32</v>
      </c>
    </row>
    <row r="37" spans="1:12" x14ac:dyDescent="0.2">
      <c r="C37" t="s">
        <v>101</v>
      </c>
      <c r="G37" t="s">
        <v>95</v>
      </c>
      <c r="H37">
        <f>H35/H36</f>
        <v>78.71875</v>
      </c>
      <c r="K37" t="s">
        <v>104</v>
      </c>
      <c r="L37">
        <f>SKEW(H3:H34)</f>
        <v>0.27450432073418529</v>
      </c>
    </row>
    <row r="38" spans="1:12" x14ac:dyDescent="0.2">
      <c r="G38" t="s">
        <v>96</v>
      </c>
      <c r="J38">
        <f>J35/(J36-1)</f>
        <v>388.66028225806451</v>
      </c>
      <c r="K38" t="s">
        <v>105</v>
      </c>
      <c r="L38">
        <f>KURT(H3:H34)</f>
        <v>-0.93513680994954917</v>
      </c>
    </row>
    <row r="39" spans="1:12" x14ac:dyDescent="0.2">
      <c r="G39" t="s">
        <v>98</v>
      </c>
      <c r="J39">
        <f>J38^0.5</f>
        <v>19.714468855590923</v>
      </c>
    </row>
    <row r="40" spans="1:12" x14ac:dyDescent="0.2">
      <c r="C40" t="s">
        <v>89</v>
      </c>
      <c r="D40">
        <f>D33</f>
        <v>95.321428571428569</v>
      </c>
      <c r="G40" t="s">
        <v>101</v>
      </c>
      <c r="H40">
        <v>65</v>
      </c>
    </row>
    <row r="41" spans="1:12" x14ac:dyDescent="0.2">
      <c r="C41" t="s">
        <v>102</v>
      </c>
      <c r="D41">
        <f>MEDIAN(D3:D30)</f>
        <v>92.5</v>
      </c>
      <c r="K41" t="s">
        <v>89</v>
      </c>
      <c r="L41">
        <f>H37</f>
        <v>78.71875</v>
      </c>
    </row>
    <row r="42" spans="1:12" x14ac:dyDescent="0.2">
      <c r="C42" t="s">
        <v>103</v>
      </c>
      <c r="D42">
        <f>MODE(D3:D30)</f>
        <v>62</v>
      </c>
      <c r="K42" t="s">
        <v>102</v>
      </c>
      <c r="L42">
        <f>MEDIAN(H3:H34)</f>
        <v>77</v>
      </c>
    </row>
    <row r="43" spans="1:12" x14ac:dyDescent="0.2">
      <c r="C43" t="s">
        <v>104</v>
      </c>
      <c r="D43">
        <f>SKEW(D3:D30)</f>
        <v>2.3242357014474924</v>
      </c>
      <c r="K43" t="s">
        <v>103</v>
      </c>
      <c r="L43">
        <f>MODE(H3:H34)</f>
        <v>62</v>
      </c>
    </row>
    <row r="44" spans="1:12" x14ac:dyDescent="0.2">
      <c r="C44" t="s">
        <v>105</v>
      </c>
      <c r="D44">
        <f>KURT(D2:D30)</f>
        <v>7.0951085682929032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E9" sqref="E9"/>
    </sheetView>
  </sheetViews>
  <sheetFormatPr defaultRowHeight="12.75" x14ac:dyDescent="0.2"/>
  <cols>
    <col min="1" max="1" width="11.5703125" customWidth="1"/>
    <col min="2" max="2" width="10.7109375" customWidth="1"/>
  </cols>
  <sheetData>
    <row r="1" spans="1:11" ht="47.25" customHeight="1" x14ac:dyDescent="0.2">
      <c r="A1" s="20" t="s">
        <v>62</v>
      </c>
      <c r="B1" s="20" t="s">
        <v>61</v>
      </c>
      <c r="E1" t="s">
        <v>110</v>
      </c>
      <c r="G1" t="s">
        <v>112</v>
      </c>
      <c r="I1" t="s">
        <v>61</v>
      </c>
      <c r="K1" t="s">
        <v>112</v>
      </c>
    </row>
    <row r="2" spans="1:11" x14ac:dyDescent="0.2">
      <c r="A2" s="2">
        <v>25</v>
      </c>
      <c r="B2" s="5">
        <v>5</v>
      </c>
      <c r="E2" t="s">
        <v>106</v>
      </c>
      <c r="F2">
        <f>MIN(A2:A29)</f>
        <v>0</v>
      </c>
      <c r="G2">
        <f>F2</f>
        <v>0</v>
      </c>
      <c r="I2" t="s">
        <v>106</v>
      </c>
      <c r="J2">
        <f>MIN(B2:B33)</f>
        <v>0</v>
      </c>
      <c r="K2">
        <f>J2</f>
        <v>0</v>
      </c>
    </row>
    <row r="3" spans="1:11" x14ac:dyDescent="0.2">
      <c r="A3" s="2">
        <v>31</v>
      </c>
      <c r="B3" s="2">
        <v>14</v>
      </c>
      <c r="E3" t="s">
        <v>107</v>
      </c>
      <c r="F3">
        <f>QUARTILE(A2:A29,1)</f>
        <v>16.5</v>
      </c>
      <c r="G3">
        <f>F3-F2</f>
        <v>16.5</v>
      </c>
      <c r="I3" t="s">
        <v>107</v>
      </c>
      <c r="J3">
        <f>QUARTILE(B2:B33,1)</f>
        <v>8.75</v>
      </c>
      <c r="K3">
        <f>J3-J2</f>
        <v>8.75</v>
      </c>
    </row>
    <row r="4" spans="1:11" x14ac:dyDescent="0.2">
      <c r="A4" s="2">
        <v>37</v>
      </c>
      <c r="B4" s="2">
        <v>20</v>
      </c>
      <c r="E4" t="s">
        <v>108</v>
      </c>
      <c r="F4">
        <f>MEDIAN(A2:A29)</f>
        <v>23</v>
      </c>
      <c r="G4">
        <f t="shared" ref="G4:G6" si="0">F4-F3</f>
        <v>6.5</v>
      </c>
      <c r="I4" t="s">
        <v>108</v>
      </c>
      <c r="J4">
        <f>MEDIAN(B2:B33)</f>
        <v>20</v>
      </c>
      <c r="K4">
        <f t="shared" ref="K4:K6" si="1">J4-J3</f>
        <v>11.25</v>
      </c>
    </row>
    <row r="5" spans="1:11" x14ac:dyDescent="0.2">
      <c r="A5" s="2">
        <v>26</v>
      </c>
      <c r="B5" s="2">
        <v>25</v>
      </c>
      <c r="E5" t="s">
        <v>109</v>
      </c>
      <c r="F5">
        <f>QUARTILE(A2:A29,3)</f>
        <v>31.25</v>
      </c>
      <c r="G5">
        <f t="shared" si="0"/>
        <v>8.25</v>
      </c>
      <c r="I5" t="s">
        <v>109</v>
      </c>
      <c r="J5">
        <f>QUARTILE(B2:B33,3)</f>
        <v>30.75</v>
      </c>
      <c r="K5">
        <f t="shared" si="1"/>
        <v>10.75</v>
      </c>
    </row>
    <row r="6" spans="1:11" x14ac:dyDescent="0.2">
      <c r="A6" s="2">
        <v>30</v>
      </c>
      <c r="B6" s="2">
        <v>20</v>
      </c>
      <c r="E6" t="s">
        <v>111</v>
      </c>
      <c r="F6">
        <f>MAX(A2:A29)</f>
        <v>40</v>
      </c>
      <c r="G6">
        <f t="shared" si="0"/>
        <v>8.75</v>
      </c>
      <c r="I6" t="s">
        <v>111</v>
      </c>
      <c r="J6">
        <f>MAX(B2:B33)</f>
        <v>111</v>
      </c>
      <c r="K6">
        <f t="shared" si="1"/>
        <v>80.25</v>
      </c>
    </row>
    <row r="7" spans="1:11" x14ac:dyDescent="0.2">
      <c r="A7" s="2">
        <v>36</v>
      </c>
      <c r="B7" s="2">
        <v>30</v>
      </c>
    </row>
    <row r="8" spans="1:11" x14ac:dyDescent="0.2">
      <c r="A8" s="2">
        <v>18</v>
      </c>
      <c r="B8" s="2">
        <v>26</v>
      </c>
    </row>
    <row r="9" spans="1:11" x14ac:dyDescent="0.2">
      <c r="A9" s="2">
        <v>22</v>
      </c>
      <c r="B9" s="2">
        <v>20</v>
      </c>
    </row>
    <row r="10" spans="1:11" x14ac:dyDescent="0.2">
      <c r="A10" s="2">
        <v>22</v>
      </c>
      <c r="B10" s="2">
        <v>39</v>
      </c>
    </row>
    <row r="11" spans="1:11" x14ac:dyDescent="0.2">
      <c r="A11" s="2">
        <v>33</v>
      </c>
      <c r="B11" s="2">
        <v>8</v>
      </c>
    </row>
    <row r="12" spans="1:11" x14ac:dyDescent="0.2">
      <c r="A12" s="2">
        <v>8</v>
      </c>
      <c r="B12" s="2">
        <v>15</v>
      </c>
    </row>
    <row r="13" spans="1:11" x14ac:dyDescent="0.2">
      <c r="A13" s="2">
        <v>35</v>
      </c>
      <c r="B13" s="2">
        <v>20</v>
      </c>
    </row>
    <row r="14" spans="1:11" x14ac:dyDescent="0.2">
      <c r="A14" s="2">
        <v>32</v>
      </c>
      <c r="B14" s="2">
        <v>9</v>
      </c>
    </row>
    <row r="15" spans="1:11" x14ac:dyDescent="0.2">
      <c r="A15" s="2">
        <v>9</v>
      </c>
      <c r="B15" s="2">
        <v>10</v>
      </c>
    </row>
    <row r="16" spans="1:11" x14ac:dyDescent="0.2">
      <c r="A16" s="2">
        <v>0</v>
      </c>
      <c r="B16" s="2">
        <v>111</v>
      </c>
    </row>
    <row r="17" spans="1:2" x14ac:dyDescent="0.2">
      <c r="A17" s="2">
        <v>40</v>
      </c>
      <c r="B17" s="2">
        <v>0</v>
      </c>
    </row>
    <row r="18" spans="1:2" x14ac:dyDescent="0.2">
      <c r="A18" s="2">
        <v>19</v>
      </c>
      <c r="B18" s="2">
        <v>0</v>
      </c>
    </row>
    <row r="19" spans="1:2" x14ac:dyDescent="0.2">
      <c r="A19" s="2">
        <v>21</v>
      </c>
      <c r="B19" s="2">
        <v>1</v>
      </c>
    </row>
    <row r="20" spans="1:2" x14ac:dyDescent="0.2">
      <c r="A20" s="2">
        <v>24</v>
      </c>
      <c r="B20" s="2">
        <v>6</v>
      </c>
    </row>
    <row r="21" spans="1:2" x14ac:dyDescent="0.2">
      <c r="A21" s="2">
        <v>12</v>
      </c>
      <c r="B21" s="2">
        <v>18</v>
      </c>
    </row>
    <row r="22" spans="1:2" x14ac:dyDescent="0.2">
      <c r="A22" s="2">
        <v>29</v>
      </c>
      <c r="B22" s="2">
        <v>28</v>
      </c>
    </row>
    <row r="23" spans="1:2" x14ac:dyDescent="0.2">
      <c r="A23" s="2">
        <v>37</v>
      </c>
      <c r="B23" s="2">
        <v>34</v>
      </c>
    </row>
    <row r="24" spans="1:2" x14ac:dyDescent="0.2">
      <c r="A24" s="2">
        <v>5</v>
      </c>
      <c r="B24" s="2">
        <v>7</v>
      </c>
    </row>
    <row r="25" spans="1:2" x14ac:dyDescent="0.2">
      <c r="A25" s="2">
        <v>19</v>
      </c>
      <c r="B25" s="2">
        <v>42</v>
      </c>
    </row>
    <row r="26" spans="1:2" x14ac:dyDescent="0.2">
      <c r="A26" s="2">
        <v>30</v>
      </c>
      <c r="B26" s="2">
        <v>38</v>
      </c>
    </row>
    <row r="27" spans="1:2" x14ac:dyDescent="0.2">
      <c r="A27" s="2">
        <v>8</v>
      </c>
      <c r="B27" s="2">
        <v>28</v>
      </c>
    </row>
    <row r="28" spans="1:2" x14ac:dyDescent="0.2">
      <c r="A28" s="2">
        <v>10</v>
      </c>
      <c r="B28" s="2">
        <v>12</v>
      </c>
    </row>
    <row r="29" spans="1:2" x14ac:dyDescent="0.2">
      <c r="A29" s="2">
        <v>22</v>
      </c>
      <c r="B29" s="2">
        <v>23</v>
      </c>
    </row>
    <row r="30" spans="1:2" x14ac:dyDescent="0.2">
      <c r="A30" s="2"/>
      <c r="B30" s="2">
        <v>4</v>
      </c>
    </row>
    <row r="31" spans="1:2" x14ac:dyDescent="0.2">
      <c r="A31" s="2"/>
      <c r="B31" s="2">
        <v>38</v>
      </c>
    </row>
    <row r="32" spans="1:2" x14ac:dyDescent="0.2">
      <c r="A32" s="2"/>
      <c r="B32" s="2">
        <v>33</v>
      </c>
    </row>
    <row r="33" spans="2:2" x14ac:dyDescent="0.2">
      <c r="B33" s="2">
        <v>37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16" workbookViewId="0">
      <selection activeCell="R20" sqref="R20"/>
    </sheetView>
  </sheetViews>
  <sheetFormatPr defaultRowHeight="12.75" x14ac:dyDescent="0.2"/>
  <cols>
    <col min="1" max="1" width="7.7109375" style="1" customWidth="1"/>
    <col min="3" max="3" width="13.7109375" customWidth="1"/>
    <col min="4" max="4" width="17" customWidth="1"/>
    <col min="5" max="5" width="12.28515625" customWidth="1"/>
    <col min="6" max="6" width="13" customWidth="1"/>
    <col min="7" max="7" width="15.28515625" customWidth="1"/>
    <col min="8" max="8" width="15.140625" customWidth="1"/>
    <col min="9" max="9" width="13.5703125" customWidth="1"/>
    <col min="10" max="10" width="11.85546875" customWidth="1"/>
    <col min="11" max="11" width="10.5703125" customWidth="1"/>
    <col min="12" max="12" width="14.28515625" customWidth="1"/>
    <col min="13" max="13" width="10.42578125" customWidth="1"/>
    <col min="14" max="14" width="10.5703125" style="1" customWidth="1"/>
    <col min="15" max="15" width="18.85546875" customWidth="1"/>
    <col min="16" max="16" width="13.42578125" customWidth="1"/>
    <col min="17" max="17" width="14.28515625" customWidth="1"/>
    <col min="18" max="18" width="23.140625" customWidth="1"/>
  </cols>
  <sheetData>
    <row r="1" spans="1:18" ht="40.5" customHeight="1" thickBot="1" x14ac:dyDescent="0.25">
      <c r="A1" s="18" t="s">
        <v>14</v>
      </c>
      <c r="B1" s="18" t="s">
        <v>0</v>
      </c>
      <c r="C1" s="18" t="s">
        <v>18</v>
      </c>
      <c r="D1" s="18" t="s">
        <v>56</v>
      </c>
      <c r="E1" s="18" t="s">
        <v>48</v>
      </c>
      <c r="F1" s="18" t="s">
        <v>19</v>
      </c>
      <c r="G1" s="18" t="s">
        <v>37</v>
      </c>
      <c r="H1" s="18" t="s">
        <v>57</v>
      </c>
      <c r="I1" s="18" t="s">
        <v>24</v>
      </c>
      <c r="J1" s="18" t="s">
        <v>21</v>
      </c>
      <c r="K1" s="18" t="s">
        <v>50</v>
      </c>
      <c r="L1" s="18" t="s">
        <v>58</v>
      </c>
      <c r="M1" s="18" t="s">
        <v>1</v>
      </c>
      <c r="N1" s="18" t="s">
        <v>2</v>
      </c>
      <c r="O1" s="19" t="s">
        <v>22</v>
      </c>
      <c r="P1" s="18" t="s">
        <v>23</v>
      </c>
      <c r="Q1" s="18" t="s">
        <v>46</v>
      </c>
    </row>
    <row r="2" spans="1:18" ht="13.5" thickTop="1" x14ac:dyDescent="0.2">
      <c r="A2" s="5">
        <v>1</v>
      </c>
      <c r="B2" s="5">
        <v>32</v>
      </c>
      <c r="C2" s="5" t="s">
        <v>25</v>
      </c>
      <c r="D2" s="5" t="s">
        <v>29</v>
      </c>
      <c r="E2" s="5" t="s">
        <v>15</v>
      </c>
      <c r="F2" s="5">
        <v>560</v>
      </c>
      <c r="G2" s="5" t="s">
        <v>34</v>
      </c>
      <c r="H2" s="5">
        <v>5</v>
      </c>
      <c r="I2" s="5" t="s">
        <v>31</v>
      </c>
      <c r="J2" s="5">
        <v>62</v>
      </c>
      <c r="K2" s="5">
        <v>245</v>
      </c>
      <c r="L2" s="5">
        <v>17</v>
      </c>
      <c r="M2" s="5" t="s">
        <v>3</v>
      </c>
      <c r="N2" s="5" t="s">
        <v>7</v>
      </c>
      <c r="O2" s="6" t="s">
        <v>9</v>
      </c>
      <c r="P2" s="7" t="s">
        <v>40</v>
      </c>
      <c r="Q2" s="7" t="s">
        <v>42</v>
      </c>
    </row>
    <row r="3" spans="1:18" x14ac:dyDescent="0.2">
      <c r="A3" s="2">
        <v>2</v>
      </c>
      <c r="B3" s="2">
        <v>31</v>
      </c>
      <c r="C3" s="2" t="s">
        <v>26</v>
      </c>
      <c r="D3" s="2" t="s">
        <v>30</v>
      </c>
      <c r="E3" s="2" t="s">
        <v>12</v>
      </c>
      <c r="F3" s="2">
        <v>800</v>
      </c>
      <c r="G3" s="2" t="s">
        <v>33</v>
      </c>
      <c r="H3" s="2">
        <v>14</v>
      </c>
      <c r="I3" s="2" t="s">
        <v>32</v>
      </c>
      <c r="J3" s="2">
        <v>94</v>
      </c>
      <c r="K3" s="2">
        <v>200</v>
      </c>
      <c r="L3" s="2">
        <v>18</v>
      </c>
      <c r="M3" s="2" t="s">
        <v>3</v>
      </c>
      <c r="N3" s="2" t="s">
        <v>6</v>
      </c>
      <c r="O3" s="3" t="s">
        <v>10</v>
      </c>
      <c r="P3" s="7" t="s">
        <v>41</v>
      </c>
      <c r="Q3" s="4" t="s">
        <v>43</v>
      </c>
    </row>
    <row r="4" spans="1:18" x14ac:dyDescent="0.2">
      <c r="A4" s="2">
        <v>3</v>
      </c>
      <c r="B4" s="2">
        <v>32</v>
      </c>
      <c r="C4" s="2" t="s">
        <v>27</v>
      </c>
      <c r="D4" s="2" t="s">
        <v>29</v>
      </c>
      <c r="E4" s="2" t="s">
        <v>13</v>
      </c>
      <c r="F4" s="2">
        <v>1200</v>
      </c>
      <c r="G4" s="2" t="s">
        <v>36</v>
      </c>
      <c r="H4" s="2">
        <v>20</v>
      </c>
      <c r="I4" s="2" t="s">
        <v>11</v>
      </c>
      <c r="J4" s="2">
        <v>115</v>
      </c>
      <c r="K4" s="2">
        <v>204</v>
      </c>
      <c r="L4" s="2">
        <v>13</v>
      </c>
      <c r="M4" s="2" t="s">
        <v>3</v>
      </c>
      <c r="N4" s="2" t="s">
        <v>6</v>
      </c>
      <c r="O4" s="3" t="s">
        <v>38</v>
      </c>
      <c r="P4" s="7" t="s">
        <v>40</v>
      </c>
      <c r="Q4" s="4" t="s">
        <v>44</v>
      </c>
    </row>
    <row r="5" spans="1:18" x14ac:dyDescent="0.2">
      <c r="A5" s="2">
        <v>4</v>
      </c>
      <c r="B5" s="2">
        <v>44</v>
      </c>
      <c r="C5" s="2" t="s">
        <v>27</v>
      </c>
      <c r="D5" s="2" t="s">
        <v>28</v>
      </c>
      <c r="E5" s="2" t="s">
        <v>15</v>
      </c>
      <c r="F5" s="2">
        <v>890</v>
      </c>
      <c r="G5" s="2" t="s">
        <v>35</v>
      </c>
      <c r="H5" s="2">
        <v>25</v>
      </c>
      <c r="I5" s="2" t="s">
        <v>31</v>
      </c>
      <c r="J5" s="2">
        <v>99</v>
      </c>
      <c r="K5" s="2">
        <v>160</v>
      </c>
      <c r="L5" s="2">
        <v>13</v>
      </c>
      <c r="M5" s="2" t="s">
        <v>3</v>
      </c>
      <c r="N5" s="2" t="s">
        <v>7</v>
      </c>
      <c r="O5" s="3" t="s">
        <v>39</v>
      </c>
      <c r="P5" s="7" t="s">
        <v>41</v>
      </c>
      <c r="Q5" s="4" t="s">
        <v>45</v>
      </c>
      <c r="R5" s="25"/>
    </row>
    <row r="6" spans="1:18" x14ac:dyDescent="0.2">
      <c r="A6" s="5">
        <v>5</v>
      </c>
      <c r="B6" s="2">
        <v>43</v>
      </c>
      <c r="C6" s="2" t="s">
        <v>27</v>
      </c>
      <c r="D6" s="2" t="s">
        <v>28</v>
      </c>
      <c r="E6" s="2" t="s">
        <v>16</v>
      </c>
      <c r="F6" s="2">
        <v>1450</v>
      </c>
      <c r="G6" s="2" t="s">
        <v>34</v>
      </c>
      <c r="H6" s="2">
        <v>20</v>
      </c>
      <c r="I6" s="2" t="s">
        <v>31</v>
      </c>
      <c r="J6" s="2">
        <v>150</v>
      </c>
      <c r="K6" s="2">
        <v>204</v>
      </c>
      <c r="L6" s="2">
        <v>13</v>
      </c>
      <c r="M6" s="2" t="s">
        <v>3</v>
      </c>
      <c r="N6" s="2" t="s">
        <v>6</v>
      </c>
      <c r="O6" s="3" t="s">
        <v>38</v>
      </c>
      <c r="P6" s="7" t="s">
        <v>41</v>
      </c>
      <c r="Q6" s="4" t="s">
        <v>43</v>
      </c>
      <c r="R6" s="25"/>
    </row>
    <row r="7" spans="1:18" x14ac:dyDescent="0.2">
      <c r="A7" s="2">
        <v>6</v>
      </c>
      <c r="B7" s="2">
        <v>47</v>
      </c>
      <c r="C7" s="2" t="s">
        <v>25</v>
      </c>
      <c r="D7" s="2" t="s">
        <v>28</v>
      </c>
      <c r="E7" s="2" t="s">
        <v>15</v>
      </c>
      <c r="F7" s="2">
        <v>600</v>
      </c>
      <c r="G7" s="2" t="s">
        <v>34</v>
      </c>
      <c r="H7" s="2">
        <v>30</v>
      </c>
      <c r="I7" s="2" t="s">
        <v>31</v>
      </c>
      <c r="J7" s="2">
        <v>50</v>
      </c>
      <c r="K7" s="2">
        <v>220</v>
      </c>
      <c r="L7" s="2">
        <v>16</v>
      </c>
      <c r="M7" s="2" t="s">
        <v>3</v>
      </c>
      <c r="N7" s="2" t="s">
        <v>6</v>
      </c>
      <c r="O7" s="3" t="s">
        <v>10</v>
      </c>
      <c r="P7" s="7" t="s">
        <v>40</v>
      </c>
      <c r="Q7" s="4" t="s">
        <v>42</v>
      </c>
      <c r="R7" s="25"/>
    </row>
    <row r="8" spans="1:18" x14ac:dyDescent="0.2">
      <c r="A8" s="2">
        <v>7</v>
      </c>
      <c r="B8" s="2">
        <v>44</v>
      </c>
      <c r="C8" s="2" t="s">
        <v>25</v>
      </c>
      <c r="D8" s="2" t="s">
        <v>29</v>
      </c>
      <c r="E8" s="2" t="s">
        <v>16</v>
      </c>
      <c r="F8" s="2">
        <v>750</v>
      </c>
      <c r="G8" s="2" t="s">
        <v>33</v>
      </c>
      <c r="H8" s="2">
        <v>26</v>
      </c>
      <c r="I8" s="2" t="s">
        <v>32</v>
      </c>
      <c r="J8" s="2">
        <v>84</v>
      </c>
      <c r="K8" s="2">
        <v>110</v>
      </c>
      <c r="L8" s="2">
        <v>11</v>
      </c>
      <c r="M8" s="2" t="s">
        <v>3</v>
      </c>
      <c r="N8" s="2" t="s">
        <v>6</v>
      </c>
      <c r="O8" s="3" t="s">
        <v>10</v>
      </c>
      <c r="P8" s="7" t="s">
        <v>40</v>
      </c>
      <c r="Q8" s="4" t="s">
        <v>42</v>
      </c>
      <c r="R8" s="26"/>
    </row>
    <row r="9" spans="1:18" x14ac:dyDescent="0.2">
      <c r="A9" s="2">
        <v>8</v>
      </c>
      <c r="B9" s="2">
        <v>67</v>
      </c>
      <c r="C9" s="2" t="s">
        <v>25</v>
      </c>
      <c r="D9" s="2" t="s">
        <v>28</v>
      </c>
      <c r="E9" s="2" t="s">
        <v>16</v>
      </c>
      <c r="F9" s="2">
        <v>780</v>
      </c>
      <c r="G9" s="2" t="s">
        <v>33</v>
      </c>
      <c r="H9" s="2">
        <v>20</v>
      </c>
      <c r="I9" s="2" t="s">
        <v>32</v>
      </c>
      <c r="J9" s="2">
        <v>88</v>
      </c>
      <c r="K9" s="2">
        <v>122</v>
      </c>
      <c r="L9" s="2">
        <v>13</v>
      </c>
      <c r="M9" s="2" t="s">
        <v>3</v>
      </c>
      <c r="N9" s="2" t="s">
        <v>8</v>
      </c>
      <c r="O9" s="3" t="s">
        <v>10</v>
      </c>
      <c r="P9" s="7" t="s">
        <v>40</v>
      </c>
      <c r="Q9" s="4" t="s">
        <v>42</v>
      </c>
      <c r="R9" s="26"/>
    </row>
    <row r="10" spans="1:18" x14ac:dyDescent="0.2">
      <c r="A10" s="5">
        <v>9</v>
      </c>
      <c r="B10" s="2">
        <v>41</v>
      </c>
      <c r="C10" s="2" t="s">
        <v>25</v>
      </c>
      <c r="D10" s="2" t="s">
        <v>29</v>
      </c>
      <c r="E10" s="2" t="s">
        <v>16</v>
      </c>
      <c r="F10" s="2">
        <v>600</v>
      </c>
      <c r="G10" s="2" t="s">
        <v>34</v>
      </c>
      <c r="H10" s="2">
        <v>39</v>
      </c>
      <c r="I10" s="2" t="s">
        <v>32</v>
      </c>
      <c r="J10" s="2">
        <v>74</v>
      </c>
      <c r="K10" s="2">
        <v>65</v>
      </c>
      <c r="L10" s="2">
        <v>2</v>
      </c>
      <c r="M10" s="2" t="s">
        <v>3</v>
      </c>
      <c r="N10" s="2" t="s">
        <v>6</v>
      </c>
      <c r="O10" s="3" t="s">
        <v>9</v>
      </c>
      <c r="P10" s="7" t="s">
        <v>40</v>
      </c>
      <c r="Q10" s="4" t="s">
        <v>42</v>
      </c>
    </row>
    <row r="11" spans="1:18" x14ac:dyDescent="0.2">
      <c r="A11" s="2">
        <v>10</v>
      </c>
      <c r="B11" s="2">
        <v>59</v>
      </c>
      <c r="C11" s="2" t="s">
        <v>25</v>
      </c>
      <c r="D11" s="2" t="s">
        <v>28</v>
      </c>
      <c r="E11" s="2" t="s">
        <v>16</v>
      </c>
      <c r="F11" s="2">
        <v>440</v>
      </c>
      <c r="G11" s="2" t="s">
        <v>34</v>
      </c>
      <c r="H11" s="2">
        <v>8</v>
      </c>
      <c r="I11" s="2" t="s">
        <v>32</v>
      </c>
      <c r="J11" s="2">
        <v>57</v>
      </c>
      <c r="K11" s="2">
        <v>220</v>
      </c>
      <c r="L11" s="2">
        <v>16</v>
      </c>
      <c r="M11" s="2" t="s">
        <v>3</v>
      </c>
      <c r="N11" s="2" t="s">
        <v>8</v>
      </c>
      <c r="O11" s="3" t="s">
        <v>9</v>
      </c>
      <c r="P11" s="7" t="s">
        <v>41</v>
      </c>
      <c r="Q11" s="4" t="s">
        <v>44</v>
      </c>
      <c r="R11" s="27"/>
    </row>
    <row r="12" spans="1:18" x14ac:dyDescent="0.2">
      <c r="A12" s="2">
        <v>11</v>
      </c>
      <c r="B12" s="2">
        <v>63</v>
      </c>
      <c r="C12" s="2" t="s">
        <v>25</v>
      </c>
      <c r="D12" s="2" t="s">
        <v>28</v>
      </c>
      <c r="E12" s="2" t="s">
        <v>16</v>
      </c>
      <c r="F12" s="2">
        <v>400</v>
      </c>
      <c r="G12" s="2" t="s">
        <v>36</v>
      </c>
      <c r="H12" s="2">
        <v>15</v>
      </c>
      <c r="I12" s="2" t="s">
        <v>32</v>
      </c>
      <c r="J12" s="2">
        <v>55</v>
      </c>
      <c r="K12" s="2">
        <v>200</v>
      </c>
      <c r="L12" s="2">
        <v>14</v>
      </c>
      <c r="M12" s="2" t="s">
        <v>3</v>
      </c>
      <c r="N12" s="2" t="s">
        <v>5</v>
      </c>
      <c r="O12" s="3" t="s">
        <v>9</v>
      </c>
      <c r="P12" s="7" t="s">
        <v>41</v>
      </c>
      <c r="Q12" s="4" t="s">
        <v>44</v>
      </c>
      <c r="R12" s="26"/>
    </row>
    <row r="13" spans="1:18" x14ac:dyDescent="0.2">
      <c r="A13" s="2">
        <v>12</v>
      </c>
      <c r="B13" s="2">
        <v>40</v>
      </c>
      <c r="C13" s="2" t="s">
        <v>25</v>
      </c>
      <c r="D13" s="2" t="s">
        <v>28</v>
      </c>
      <c r="E13" s="2" t="s">
        <v>15</v>
      </c>
      <c r="F13" s="2">
        <v>700</v>
      </c>
      <c r="G13" s="2" t="s">
        <v>36</v>
      </c>
      <c r="H13" s="2">
        <v>20</v>
      </c>
      <c r="I13" s="2" t="s">
        <v>32</v>
      </c>
      <c r="J13" s="2">
        <v>80</v>
      </c>
      <c r="K13" s="2">
        <v>85</v>
      </c>
      <c r="L13" s="2">
        <v>13</v>
      </c>
      <c r="M13" s="2" t="s">
        <v>3</v>
      </c>
      <c r="N13" s="2" t="s">
        <v>6</v>
      </c>
      <c r="O13" s="3" t="s">
        <v>10</v>
      </c>
      <c r="P13" s="7" t="s">
        <v>41</v>
      </c>
      <c r="Q13" s="4" t="s">
        <v>44</v>
      </c>
      <c r="R13" s="26"/>
    </row>
    <row r="14" spans="1:18" x14ac:dyDescent="0.2">
      <c r="A14" s="5">
        <v>20</v>
      </c>
      <c r="B14" s="2">
        <v>20</v>
      </c>
      <c r="C14" s="2" t="s">
        <v>25</v>
      </c>
      <c r="D14" s="2" t="s">
        <v>29</v>
      </c>
      <c r="E14" s="2" t="s">
        <v>12</v>
      </c>
      <c r="F14" s="2">
        <v>1200</v>
      </c>
      <c r="G14" s="2" t="s">
        <v>36</v>
      </c>
      <c r="H14" s="2">
        <v>9</v>
      </c>
      <c r="I14" s="2" t="s">
        <v>31</v>
      </c>
      <c r="J14" s="2">
        <v>115</v>
      </c>
      <c r="K14" s="2">
        <v>220</v>
      </c>
      <c r="L14" s="2">
        <v>16</v>
      </c>
      <c r="M14" s="2" t="s">
        <v>3</v>
      </c>
      <c r="N14" s="2" t="s">
        <v>7</v>
      </c>
      <c r="O14" s="3" t="s">
        <v>10</v>
      </c>
      <c r="P14" s="7" t="s">
        <v>41</v>
      </c>
      <c r="Q14" s="4" t="s">
        <v>43</v>
      </c>
      <c r="R14" s="26"/>
    </row>
    <row r="15" spans="1:18" x14ac:dyDescent="0.2">
      <c r="A15" s="2">
        <v>21</v>
      </c>
      <c r="B15" s="2">
        <v>21</v>
      </c>
      <c r="C15" s="2" t="s">
        <v>25</v>
      </c>
      <c r="D15" s="2" t="s">
        <v>29</v>
      </c>
      <c r="E15" s="2" t="s">
        <v>13</v>
      </c>
      <c r="F15" s="2">
        <v>400</v>
      </c>
      <c r="G15" s="2" t="s">
        <v>35</v>
      </c>
      <c r="H15" s="2">
        <v>10</v>
      </c>
      <c r="I15" s="2" t="s">
        <v>31</v>
      </c>
      <c r="J15" s="2">
        <v>50</v>
      </c>
      <c r="K15" s="2">
        <v>240</v>
      </c>
      <c r="L15" s="2">
        <v>17</v>
      </c>
      <c r="M15" s="2" t="s">
        <v>3</v>
      </c>
      <c r="N15" s="2" t="s">
        <v>6</v>
      </c>
      <c r="O15" s="3" t="s">
        <v>10</v>
      </c>
      <c r="P15" s="7" t="s">
        <v>41</v>
      </c>
      <c r="Q15" s="4" t="s">
        <v>43</v>
      </c>
    </row>
    <row r="16" spans="1:18" x14ac:dyDescent="0.2">
      <c r="A16" s="2">
        <v>22</v>
      </c>
      <c r="B16" s="2">
        <v>31</v>
      </c>
      <c r="C16" s="2" t="s">
        <v>27</v>
      </c>
      <c r="D16" s="2" t="s">
        <v>30</v>
      </c>
      <c r="E16" s="2" t="s">
        <v>12</v>
      </c>
      <c r="F16" s="2">
        <v>1440</v>
      </c>
      <c r="G16" s="2" t="s">
        <v>35</v>
      </c>
      <c r="H16" s="2">
        <v>111</v>
      </c>
      <c r="I16" s="2" t="s">
        <v>31</v>
      </c>
      <c r="J16" s="2">
        <v>100</v>
      </c>
      <c r="K16" s="2">
        <v>64</v>
      </c>
      <c r="L16" s="2">
        <v>1</v>
      </c>
      <c r="M16" s="2" t="s">
        <v>3</v>
      </c>
      <c r="N16" s="2" t="s">
        <v>6</v>
      </c>
      <c r="O16" s="3" t="s">
        <v>39</v>
      </c>
      <c r="P16" s="7" t="s">
        <v>41</v>
      </c>
      <c r="Q16" s="4" t="s">
        <v>45</v>
      </c>
    </row>
    <row r="17" spans="1:18" x14ac:dyDescent="0.2">
      <c r="A17" s="2">
        <v>23</v>
      </c>
      <c r="B17" s="2">
        <v>28</v>
      </c>
      <c r="C17" s="2" t="s">
        <v>27</v>
      </c>
      <c r="D17" s="2" t="s">
        <v>30</v>
      </c>
      <c r="E17" s="2" t="s">
        <v>12</v>
      </c>
      <c r="F17" s="2">
        <v>1200</v>
      </c>
      <c r="G17" s="2" t="s">
        <v>33</v>
      </c>
      <c r="H17" s="2">
        <v>0</v>
      </c>
      <c r="I17" s="2" t="s">
        <v>32</v>
      </c>
      <c r="J17" s="2">
        <v>115</v>
      </c>
      <c r="K17" s="2">
        <v>285</v>
      </c>
      <c r="L17" s="2">
        <v>25</v>
      </c>
      <c r="M17" s="2" t="s">
        <v>3</v>
      </c>
      <c r="N17" s="2" t="s">
        <v>6</v>
      </c>
      <c r="O17" s="3" t="s">
        <v>38</v>
      </c>
      <c r="P17" s="7" t="s">
        <v>41</v>
      </c>
      <c r="Q17" s="4" t="s">
        <v>42</v>
      </c>
    </row>
    <row r="18" spans="1:18" x14ac:dyDescent="0.2">
      <c r="A18" s="5">
        <v>24</v>
      </c>
      <c r="B18" s="2">
        <v>19</v>
      </c>
      <c r="C18" s="2" t="s">
        <v>25</v>
      </c>
      <c r="D18" s="2" t="s">
        <v>30</v>
      </c>
      <c r="E18" s="2" t="s">
        <v>13</v>
      </c>
      <c r="F18" s="2">
        <v>800</v>
      </c>
      <c r="G18" s="2" t="s">
        <v>33</v>
      </c>
      <c r="H18" s="2">
        <v>0</v>
      </c>
      <c r="I18" s="2" t="s">
        <v>32</v>
      </c>
      <c r="J18" s="2">
        <v>90</v>
      </c>
      <c r="K18" s="2">
        <v>288</v>
      </c>
      <c r="L18" s="2">
        <v>24</v>
      </c>
      <c r="M18" s="2" t="s">
        <v>3</v>
      </c>
      <c r="N18" s="2" t="s">
        <v>7</v>
      </c>
      <c r="O18" s="3" t="s">
        <v>9</v>
      </c>
      <c r="P18" s="7" t="s">
        <v>41</v>
      </c>
      <c r="Q18" s="4" t="s">
        <v>42</v>
      </c>
      <c r="R18" s="27"/>
    </row>
    <row r="19" spans="1:18" x14ac:dyDescent="0.2">
      <c r="A19" s="2">
        <v>25</v>
      </c>
      <c r="B19" s="2">
        <v>23</v>
      </c>
      <c r="C19" s="2" t="s">
        <v>25</v>
      </c>
      <c r="D19" s="2" t="s">
        <v>29</v>
      </c>
      <c r="E19" s="2" t="s">
        <v>47</v>
      </c>
      <c r="F19" s="2">
        <v>600</v>
      </c>
      <c r="G19" s="2" t="s">
        <v>36</v>
      </c>
      <c r="H19" s="2">
        <v>1</v>
      </c>
      <c r="I19" s="2" t="s">
        <v>11</v>
      </c>
      <c r="J19" s="2">
        <v>62</v>
      </c>
      <c r="K19" s="2">
        <v>200</v>
      </c>
      <c r="L19" s="2">
        <v>20</v>
      </c>
      <c r="M19" s="2" t="s">
        <v>3</v>
      </c>
      <c r="N19" s="2" t="s">
        <v>7</v>
      </c>
      <c r="O19" s="3" t="s">
        <v>38</v>
      </c>
      <c r="P19" s="7" t="s">
        <v>41</v>
      </c>
      <c r="Q19" s="4" t="s">
        <v>43</v>
      </c>
    </row>
    <row r="20" spans="1:18" x14ac:dyDescent="0.2">
      <c r="A20" s="2">
        <v>26</v>
      </c>
      <c r="B20" s="2">
        <v>22</v>
      </c>
      <c r="C20" s="2" t="s">
        <v>25</v>
      </c>
      <c r="D20" s="2" t="s">
        <v>29</v>
      </c>
      <c r="E20" s="2" t="s">
        <v>16</v>
      </c>
      <c r="F20" s="2">
        <v>550</v>
      </c>
      <c r="G20" s="2" t="s">
        <v>33</v>
      </c>
      <c r="H20" s="2">
        <v>6</v>
      </c>
      <c r="I20" s="2" t="s">
        <v>11</v>
      </c>
      <c r="J20" s="2">
        <v>62</v>
      </c>
      <c r="K20" s="2">
        <v>110</v>
      </c>
      <c r="L20" s="2">
        <v>10</v>
      </c>
      <c r="M20" s="2" t="s">
        <v>3</v>
      </c>
      <c r="N20" s="2" t="s">
        <v>6</v>
      </c>
      <c r="O20" s="3" t="s">
        <v>38</v>
      </c>
      <c r="P20" s="7" t="s">
        <v>41</v>
      </c>
      <c r="Q20" s="4" t="s">
        <v>45</v>
      </c>
    </row>
    <row r="21" spans="1:18" x14ac:dyDescent="0.2">
      <c r="A21" s="2">
        <v>27</v>
      </c>
      <c r="B21" s="2">
        <v>27</v>
      </c>
      <c r="C21" s="2" t="s">
        <v>27</v>
      </c>
      <c r="D21" s="2" t="s">
        <v>30</v>
      </c>
      <c r="E21" s="2" t="s">
        <v>12</v>
      </c>
      <c r="F21" s="2">
        <v>800</v>
      </c>
      <c r="G21" s="2" t="s">
        <v>33</v>
      </c>
      <c r="H21" s="2">
        <v>18</v>
      </c>
      <c r="I21" s="2" t="s">
        <v>32</v>
      </c>
      <c r="J21" s="2">
        <v>66</v>
      </c>
      <c r="K21" s="2">
        <v>220</v>
      </c>
      <c r="L21" s="2">
        <v>15</v>
      </c>
      <c r="M21" s="2" t="s">
        <v>3</v>
      </c>
      <c r="N21" s="2" t="s">
        <v>6</v>
      </c>
      <c r="O21" s="3" t="s">
        <v>38</v>
      </c>
      <c r="P21" s="7" t="s">
        <v>41</v>
      </c>
      <c r="Q21" s="4" t="s">
        <v>43</v>
      </c>
      <c r="R21" s="27"/>
    </row>
    <row r="22" spans="1:18" x14ac:dyDescent="0.2">
      <c r="A22" s="5">
        <v>28</v>
      </c>
      <c r="B22" s="2">
        <v>36</v>
      </c>
      <c r="C22" s="2" t="s">
        <v>27</v>
      </c>
      <c r="D22" s="2" t="s">
        <v>29</v>
      </c>
      <c r="E22" s="2" t="s">
        <v>13</v>
      </c>
      <c r="F22" s="2">
        <v>875</v>
      </c>
      <c r="G22" s="2" t="s">
        <v>36</v>
      </c>
      <c r="H22" s="2">
        <v>28</v>
      </c>
      <c r="I22" s="2" t="s">
        <v>32</v>
      </c>
      <c r="J22" s="2">
        <v>95</v>
      </c>
      <c r="K22" s="2">
        <v>110</v>
      </c>
      <c r="L22" s="2">
        <v>10</v>
      </c>
      <c r="M22" s="2" t="s">
        <v>3</v>
      </c>
      <c r="N22" s="2" t="s">
        <v>7</v>
      </c>
      <c r="O22" s="3" t="s">
        <v>9</v>
      </c>
      <c r="P22" s="7" t="s">
        <v>40</v>
      </c>
      <c r="Q22" s="4" t="s">
        <v>42</v>
      </c>
      <c r="R22" s="27"/>
    </row>
    <row r="23" spans="1:18" x14ac:dyDescent="0.2">
      <c r="A23" s="2">
        <v>29</v>
      </c>
      <c r="B23" s="2">
        <v>56</v>
      </c>
      <c r="C23" s="2" t="s">
        <v>25</v>
      </c>
      <c r="D23" s="2" t="s">
        <v>28</v>
      </c>
      <c r="E23" s="2" t="s">
        <v>15</v>
      </c>
      <c r="F23" s="2">
        <v>600</v>
      </c>
      <c r="G23" s="2" t="s">
        <v>35</v>
      </c>
      <c r="H23" s="2">
        <v>34</v>
      </c>
      <c r="I23" s="2" t="s">
        <v>31</v>
      </c>
      <c r="J23" s="2">
        <v>66</v>
      </c>
      <c r="K23" s="2">
        <v>90</v>
      </c>
      <c r="L23" s="2">
        <v>9</v>
      </c>
      <c r="M23" s="2" t="s">
        <v>3</v>
      </c>
      <c r="N23" s="2" t="s">
        <v>8</v>
      </c>
      <c r="O23" s="3" t="s">
        <v>9</v>
      </c>
      <c r="P23" s="7" t="s">
        <v>40</v>
      </c>
      <c r="Q23" s="4" t="s">
        <v>42</v>
      </c>
      <c r="R23" s="27"/>
    </row>
    <row r="24" spans="1:18" x14ac:dyDescent="0.2">
      <c r="A24" s="2">
        <v>30</v>
      </c>
      <c r="B24" s="2">
        <v>47</v>
      </c>
      <c r="C24" s="2" t="s">
        <v>25</v>
      </c>
      <c r="D24" s="2" t="s">
        <v>28</v>
      </c>
      <c r="E24" s="2" t="s">
        <v>12</v>
      </c>
      <c r="F24" s="2">
        <v>650</v>
      </c>
      <c r="G24" s="2" t="s">
        <v>35</v>
      </c>
      <c r="H24" s="2">
        <v>7</v>
      </c>
      <c r="I24" s="2" t="s">
        <v>31</v>
      </c>
      <c r="J24" s="2">
        <v>72</v>
      </c>
      <c r="K24" s="2">
        <v>110</v>
      </c>
      <c r="L24" s="2">
        <v>10</v>
      </c>
      <c r="M24" s="2" t="s">
        <v>3</v>
      </c>
      <c r="N24" s="2" t="s">
        <v>5</v>
      </c>
      <c r="O24" s="3" t="s">
        <v>39</v>
      </c>
      <c r="P24" s="7" t="s">
        <v>41</v>
      </c>
      <c r="Q24" s="4" t="s">
        <v>42</v>
      </c>
      <c r="R24" s="27"/>
    </row>
    <row r="25" spans="1:18" x14ac:dyDescent="0.2">
      <c r="A25" s="2">
        <v>31</v>
      </c>
      <c r="B25" s="2">
        <v>37</v>
      </c>
      <c r="C25" s="2" t="s">
        <v>25</v>
      </c>
      <c r="D25" s="2" t="s">
        <v>29</v>
      </c>
      <c r="E25" s="2" t="s">
        <v>15</v>
      </c>
      <c r="F25" s="2">
        <v>600</v>
      </c>
      <c r="G25" s="2" t="s">
        <v>35</v>
      </c>
      <c r="H25" s="2">
        <v>42</v>
      </c>
      <c r="I25" s="2" t="s">
        <v>11</v>
      </c>
      <c r="J25" s="2">
        <v>77</v>
      </c>
      <c r="K25" s="2">
        <v>66</v>
      </c>
      <c r="L25" s="2">
        <v>2</v>
      </c>
      <c r="M25" s="2" t="s">
        <v>3</v>
      </c>
      <c r="N25" s="2" t="s">
        <v>6</v>
      </c>
      <c r="O25" s="3" t="s">
        <v>9</v>
      </c>
      <c r="P25" s="7" t="s">
        <v>41</v>
      </c>
      <c r="Q25" s="4" t="s">
        <v>42</v>
      </c>
      <c r="R25" s="8"/>
    </row>
    <row r="26" spans="1:18" x14ac:dyDescent="0.2">
      <c r="A26" s="5">
        <v>32</v>
      </c>
      <c r="B26" s="2">
        <v>55</v>
      </c>
      <c r="C26" s="2" t="s">
        <v>25</v>
      </c>
      <c r="D26" s="2" t="s">
        <v>30</v>
      </c>
      <c r="E26" s="2" t="s">
        <v>13</v>
      </c>
      <c r="F26" s="2">
        <v>575</v>
      </c>
      <c r="G26" s="2" t="s">
        <v>35</v>
      </c>
      <c r="H26" s="2">
        <v>38</v>
      </c>
      <c r="I26" s="2" t="s">
        <v>11</v>
      </c>
      <c r="J26" s="2">
        <v>62</v>
      </c>
      <c r="K26" s="2">
        <v>75</v>
      </c>
      <c r="L26" s="2">
        <v>3</v>
      </c>
      <c r="M26" s="2" t="s">
        <v>3</v>
      </c>
      <c r="N26" s="2" t="s">
        <v>6</v>
      </c>
      <c r="O26" s="3" t="s">
        <v>10</v>
      </c>
      <c r="P26" s="7" t="s">
        <v>40</v>
      </c>
      <c r="Q26" s="4" t="s">
        <v>42</v>
      </c>
      <c r="R26" s="24"/>
    </row>
    <row r="27" spans="1:18" x14ac:dyDescent="0.2">
      <c r="A27" s="2">
        <v>33</v>
      </c>
      <c r="B27" s="2">
        <v>56</v>
      </c>
      <c r="C27" s="2" t="s">
        <v>26</v>
      </c>
      <c r="D27" s="2" t="s">
        <v>29</v>
      </c>
      <c r="E27" s="2" t="s">
        <v>12</v>
      </c>
      <c r="F27" s="2">
        <v>840</v>
      </c>
      <c r="G27" s="2" t="s">
        <v>33</v>
      </c>
      <c r="H27" s="2">
        <v>28</v>
      </c>
      <c r="I27" s="2" t="s">
        <v>32</v>
      </c>
      <c r="J27" s="2">
        <v>90</v>
      </c>
      <c r="K27" s="2">
        <v>110</v>
      </c>
      <c r="L27" s="2">
        <v>10</v>
      </c>
      <c r="M27" s="2" t="s">
        <v>3</v>
      </c>
      <c r="N27" s="2" t="s">
        <v>5</v>
      </c>
      <c r="O27" s="3" t="s">
        <v>10</v>
      </c>
      <c r="P27" s="7" t="s">
        <v>40</v>
      </c>
      <c r="Q27" s="4" t="s">
        <v>42</v>
      </c>
      <c r="R27" s="27"/>
    </row>
    <row r="28" spans="1:18" x14ac:dyDescent="0.2">
      <c r="A28" s="2">
        <v>34</v>
      </c>
      <c r="B28" s="2">
        <v>72</v>
      </c>
      <c r="C28" s="2" t="s">
        <v>26</v>
      </c>
      <c r="D28" s="2" t="s">
        <v>30</v>
      </c>
      <c r="E28" s="2" t="s">
        <v>12</v>
      </c>
      <c r="F28" s="2">
        <v>990</v>
      </c>
      <c r="G28" s="2" t="s">
        <v>33</v>
      </c>
      <c r="H28" s="2">
        <v>12</v>
      </c>
      <c r="I28" s="2" t="s">
        <v>11</v>
      </c>
      <c r="J28" s="2">
        <v>100</v>
      </c>
      <c r="K28" s="2">
        <v>220</v>
      </c>
      <c r="L28" s="2">
        <v>14</v>
      </c>
      <c r="M28" s="2" t="s">
        <v>3</v>
      </c>
      <c r="N28" s="2" t="s">
        <v>6</v>
      </c>
      <c r="O28" s="3" t="s">
        <v>10</v>
      </c>
      <c r="P28" s="7" t="s">
        <v>41</v>
      </c>
      <c r="Q28" s="4" t="s">
        <v>45</v>
      </c>
    </row>
    <row r="29" spans="1:18" x14ac:dyDescent="0.2">
      <c r="A29" s="2">
        <v>46</v>
      </c>
      <c r="B29" s="2">
        <v>24</v>
      </c>
      <c r="C29" s="2" t="s">
        <v>26</v>
      </c>
      <c r="D29" s="2" t="s">
        <v>30</v>
      </c>
      <c r="E29" s="2" t="s">
        <v>13</v>
      </c>
      <c r="F29" s="2">
        <v>875</v>
      </c>
      <c r="G29" s="2" t="s">
        <v>33</v>
      </c>
      <c r="H29" s="2">
        <v>23</v>
      </c>
      <c r="I29" s="2" t="s">
        <v>32</v>
      </c>
      <c r="J29" s="2">
        <v>96</v>
      </c>
      <c r="K29" s="2">
        <v>100</v>
      </c>
      <c r="L29" s="2">
        <v>11</v>
      </c>
      <c r="M29" s="2" t="s">
        <v>3</v>
      </c>
      <c r="N29" s="2" t="s">
        <v>5</v>
      </c>
      <c r="O29" s="3" t="s">
        <v>10</v>
      </c>
      <c r="P29" s="7" t="s">
        <v>41</v>
      </c>
      <c r="Q29" s="4" t="s">
        <v>44</v>
      </c>
      <c r="R29" s="24" t="s">
        <v>17</v>
      </c>
    </row>
    <row r="30" spans="1:18" x14ac:dyDescent="0.2">
      <c r="A30" s="5">
        <v>47</v>
      </c>
      <c r="B30" s="2">
        <v>25</v>
      </c>
      <c r="C30" s="2" t="s">
        <v>25</v>
      </c>
      <c r="D30" s="2" t="s">
        <v>28</v>
      </c>
      <c r="E30" s="2" t="s">
        <v>16</v>
      </c>
      <c r="F30" s="2">
        <v>674</v>
      </c>
      <c r="G30" s="2" t="s">
        <v>35</v>
      </c>
      <c r="H30" s="2">
        <v>4</v>
      </c>
      <c r="I30" s="2" t="s">
        <v>31</v>
      </c>
      <c r="J30" s="2">
        <v>77</v>
      </c>
      <c r="K30" s="2">
        <v>290</v>
      </c>
      <c r="L30" s="2">
        <v>19</v>
      </c>
      <c r="M30" s="2" t="s">
        <v>3</v>
      </c>
      <c r="N30" s="2" t="s">
        <v>7</v>
      </c>
      <c r="O30" s="3" t="s">
        <v>10</v>
      </c>
      <c r="P30" s="7" t="s">
        <v>40</v>
      </c>
      <c r="Q30" s="4" t="s">
        <v>44</v>
      </c>
    </row>
    <row r="31" spans="1:18" x14ac:dyDescent="0.2">
      <c r="A31" s="2">
        <v>48</v>
      </c>
      <c r="B31" s="2">
        <v>24</v>
      </c>
      <c r="C31" s="2" t="s">
        <v>25</v>
      </c>
      <c r="D31" s="2" t="s">
        <v>28</v>
      </c>
      <c r="E31" s="2" t="s">
        <v>15</v>
      </c>
      <c r="F31" s="2">
        <v>600</v>
      </c>
      <c r="G31" s="2" t="s">
        <v>35</v>
      </c>
      <c r="H31" s="2">
        <v>38</v>
      </c>
      <c r="I31" s="2" t="s">
        <v>31</v>
      </c>
      <c r="J31" s="2">
        <v>70</v>
      </c>
      <c r="K31" s="2">
        <v>75</v>
      </c>
      <c r="L31" s="2">
        <v>4</v>
      </c>
      <c r="M31" s="2" t="s">
        <v>3</v>
      </c>
      <c r="N31" s="2" t="s">
        <v>7</v>
      </c>
      <c r="O31" s="3" t="s">
        <v>9</v>
      </c>
      <c r="P31" s="7" t="s">
        <v>40</v>
      </c>
      <c r="Q31" s="4" t="s">
        <v>44</v>
      </c>
      <c r="R31" s="24"/>
    </row>
    <row r="32" spans="1:18" x14ac:dyDescent="0.2">
      <c r="A32" s="2">
        <v>49</v>
      </c>
      <c r="B32" s="2">
        <v>35</v>
      </c>
      <c r="C32" s="2" t="s">
        <v>25</v>
      </c>
      <c r="D32" s="2" t="s">
        <v>29</v>
      </c>
      <c r="E32" s="2" t="s">
        <v>16</v>
      </c>
      <c r="F32" s="2">
        <v>400</v>
      </c>
      <c r="G32" s="2" t="s">
        <v>35</v>
      </c>
      <c r="H32" s="2">
        <v>33</v>
      </c>
      <c r="I32" s="2" t="s">
        <v>32</v>
      </c>
      <c r="J32" s="2">
        <v>50</v>
      </c>
      <c r="K32" s="2">
        <v>120</v>
      </c>
      <c r="L32" s="2">
        <v>10</v>
      </c>
      <c r="M32" s="2" t="s">
        <v>3</v>
      </c>
      <c r="N32" s="2" t="s">
        <v>6</v>
      </c>
      <c r="O32" s="3" t="s">
        <v>38</v>
      </c>
      <c r="P32" s="7" t="s">
        <v>40</v>
      </c>
      <c r="Q32" s="4" t="s">
        <v>42</v>
      </c>
      <c r="R32" s="27"/>
    </row>
    <row r="33" spans="1:18" x14ac:dyDescent="0.2">
      <c r="A33" s="2">
        <v>50</v>
      </c>
      <c r="B33" s="2">
        <v>53</v>
      </c>
      <c r="C33" s="2" t="s">
        <v>25</v>
      </c>
      <c r="D33" s="2" t="s">
        <v>29</v>
      </c>
      <c r="E33" s="2" t="s">
        <v>16</v>
      </c>
      <c r="F33" s="2">
        <v>450</v>
      </c>
      <c r="G33" s="2" t="s">
        <v>36</v>
      </c>
      <c r="H33" s="2">
        <v>37</v>
      </c>
      <c r="I33" s="2" t="s">
        <v>32</v>
      </c>
      <c r="J33" s="2">
        <v>58</v>
      </c>
      <c r="K33" s="2">
        <v>105</v>
      </c>
      <c r="L33" s="2">
        <v>10</v>
      </c>
      <c r="M33" s="2" t="s">
        <v>3</v>
      </c>
      <c r="N33" s="2" t="s">
        <v>6</v>
      </c>
      <c r="O33" s="3" t="s">
        <v>38</v>
      </c>
      <c r="P33" s="7" t="s">
        <v>40</v>
      </c>
      <c r="Q33" s="4" t="s">
        <v>42</v>
      </c>
      <c r="R33" s="27"/>
    </row>
    <row r="34" spans="1:18" x14ac:dyDescent="0.2">
      <c r="A34" s="5">
        <v>13</v>
      </c>
      <c r="B34" s="2">
        <v>32</v>
      </c>
      <c r="C34" s="2" t="s">
        <v>25</v>
      </c>
      <c r="D34" s="2" t="s">
        <v>28</v>
      </c>
      <c r="E34" s="2" t="s">
        <v>12</v>
      </c>
      <c r="F34" s="2">
        <v>800</v>
      </c>
      <c r="G34" s="2" t="s">
        <v>36</v>
      </c>
      <c r="H34" s="2">
        <v>25</v>
      </c>
      <c r="I34" s="2" t="s">
        <v>11</v>
      </c>
      <c r="J34" s="2">
        <v>194</v>
      </c>
      <c r="K34" s="2">
        <v>100</v>
      </c>
      <c r="L34" s="2">
        <v>9</v>
      </c>
      <c r="M34" s="2" t="s">
        <v>4</v>
      </c>
      <c r="N34" s="2" t="s">
        <v>6</v>
      </c>
      <c r="O34" s="3" t="s">
        <v>38</v>
      </c>
      <c r="P34" s="7" t="s">
        <v>40</v>
      </c>
      <c r="Q34" s="4" t="s">
        <v>44</v>
      </c>
      <c r="R34" s="24"/>
    </row>
    <row r="35" spans="1:18" x14ac:dyDescent="0.2">
      <c r="A35" s="2">
        <v>14</v>
      </c>
      <c r="B35" s="2">
        <v>29</v>
      </c>
      <c r="C35" s="2" t="s">
        <v>25</v>
      </c>
      <c r="D35" s="2" t="s">
        <v>28</v>
      </c>
      <c r="E35" s="2" t="s">
        <v>15</v>
      </c>
      <c r="F35" s="2">
        <v>600</v>
      </c>
      <c r="G35" s="2" t="s">
        <v>36</v>
      </c>
      <c r="H35" s="2">
        <v>31</v>
      </c>
      <c r="I35" s="2" t="s">
        <v>11</v>
      </c>
      <c r="J35" s="2">
        <v>43</v>
      </c>
      <c r="K35" s="2">
        <v>280</v>
      </c>
      <c r="L35" s="2">
        <v>20</v>
      </c>
      <c r="M35" s="2" t="s">
        <v>4</v>
      </c>
      <c r="N35" s="2" t="s">
        <v>6</v>
      </c>
      <c r="O35" s="3" t="s">
        <v>38</v>
      </c>
      <c r="P35" s="7" t="s">
        <v>40</v>
      </c>
      <c r="Q35" s="4" t="s">
        <v>45</v>
      </c>
    </row>
    <row r="36" spans="1:18" x14ac:dyDescent="0.2">
      <c r="A36" s="2">
        <v>15</v>
      </c>
      <c r="B36" s="2">
        <v>41</v>
      </c>
      <c r="C36" s="2" t="s">
        <v>25</v>
      </c>
      <c r="D36" s="2" t="s">
        <v>28</v>
      </c>
      <c r="E36" s="2" t="s">
        <v>15</v>
      </c>
      <c r="F36" s="2">
        <v>1000</v>
      </c>
      <c r="G36" s="2" t="s">
        <v>36</v>
      </c>
      <c r="H36" s="2">
        <v>37</v>
      </c>
      <c r="I36" s="2" t="s">
        <v>32</v>
      </c>
      <c r="J36" s="2">
        <v>100</v>
      </c>
      <c r="K36" s="2">
        <v>80</v>
      </c>
      <c r="L36" s="2">
        <v>8</v>
      </c>
      <c r="M36" s="2" t="s">
        <v>4</v>
      </c>
      <c r="N36" s="2" t="s">
        <v>6</v>
      </c>
      <c r="O36" s="3" t="s">
        <v>9</v>
      </c>
      <c r="P36" s="7" t="s">
        <v>40</v>
      </c>
      <c r="Q36" s="4" t="s">
        <v>45</v>
      </c>
    </row>
    <row r="37" spans="1:18" x14ac:dyDescent="0.2">
      <c r="A37" s="2">
        <v>16</v>
      </c>
      <c r="B37" s="2">
        <v>47</v>
      </c>
      <c r="C37" s="2" t="s">
        <v>25</v>
      </c>
      <c r="D37" s="2" t="s">
        <v>29</v>
      </c>
      <c r="E37" s="2" t="s">
        <v>13</v>
      </c>
      <c r="F37" s="2">
        <v>790</v>
      </c>
      <c r="G37" s="2" t="s">
        <v>36</v>
      </c>
      <c r="H37" s="2">
        <v>26</v>
      </c>
      <c r="I37" s="2" t="s">
        <v>31</v>
      </c>
      <c r="J37" s="2">
        <v>82</v>
      </c>
      <c r="K37" s="2">
        <v>110</v>
      </c>
      <c r="L37" s="2">
        <v>10</v>
      </c>
      <c r="M37" s="2" t="s">
        <v>4</v>
      </c>
      <c r="N37" s="2" t="s">
        <v>6</v>
      </c>
      <c r="O37" s="3" t="s">
        <v>10</v>
      </c>
      <c r="P37" s="7" t="s">
        <v>40</v>
      </c>
      <c r="Q37" s="4" t="s">
        <v>45</v>
      </c>
    </row>
    <row r="38" spans="1:18" x14ac:dyDescent="0.2">
      <c r="A38" s="5">
        <v>17</v>
      </c>
      <c r="B38" s="2">
        <v>32</v>
      </c>
      <c r="C38" s="2" t="s">
        <v>26</v>
      </c>
      <c r="D38" s="2" t="s">
        <v>30</v>
      </c>
      <c r="E38" s="2" t="s">
        <v>12</v>
      </c>
      <c r="F38" s="2">
        <v>800</v>
      </c>
      <c r="G38" s="2" t="s">
        <v>34</v>
      </c>
      <c r="H38" s="2">
        <v>30</v>
      </c>
      <c r="I38" s="2" t="s">
        <v>32</v>
      </c>
      <c r="J38" s="2">
        <v>93</v>
      </c>
      <c r="K38" s="2">
        <v>110</v>
      </c>
      <c r="L38" s="2">
        <v>10</v>
      </c>
      <c r="M38" s="2" t="s">
        <v>4</v>
      </c>
      <c r="N38" s="2" t="s">
        <v>6</v>
      </c>
      <c r="O38" s="3" t="s">
        <v>10</v>
      </c>
      <c r="P38" s="7" t="s">
        <v>40</v>
      </c>
      <c r="Q38" s="4" t="s">
        <v>45</v>
      </c>
    </row>
    <row r="39" spans="1:18" x14ac:dyDescent="0.2">
      <c r="A39" s="2">
        <v>18</v>
      </c>
      <c r="B39" s="2">
        <v>42</v>
      </c>
      <c r="C39" s="2" t="s">
        <v>26</v>
      </c>
      <c r="D39" s="2" t="s">
        <v>29</v>
      </c>
      <c r="E39" s="2" t="s">
        <v>13</v>
      </c>
      <c r="F39" s="2">
        <v>975</v>
      </c>
      <c r="G39" s="2" t="s">
        <v>34</v>
      </c>
      <c r="H39" s="2">
        <v>36</v>
      </c>
      <c r="I39" s="2" t="s">
        <v>32</v>
      </c>
      <c r="J39" s="2">
        <v>100</v>
      </c>
      <c r="K39" s="2">
        <v>75</v>
      </c>
      <c r="L39" s="2">
        <v>2</v>
      </c>
      <c r="M39" s="2" t="s">
        <v>4</v>
      </c>
      <c r="N39" s="2" t="s">
        <v>7</v>
      </c>
      <c r="O39" s="3" t="s">
        <v>10</v>
      </c>
      <c r="P39" s="7" t="s">
        <v>40</v>
      </c>
      <c r="Q39" s="4" t="s">
        <v>45</v>
      </c>
      <c r="R39" s="24"/>
    </row>
    <row r="40" spans="1:18" x14ac:dyDescent="0.2">
      <c r="A40" s="2">
        <v>19</v>
      </c>
      <c r="B40" s="2">
        <v>43</v>
      </c>
      <c r="C40" s="2" t="s">
        <v>26</v>
      </c>
      <c r="D40" s="2" t="s">
        <v>29</v>
      </c>
      <c r="E40" s="2" t="s">
        <v>15</v>
      </c>
      <c r="F40" s="2">
        <v>1200</v>
      </c>
      <c r="G40" s="2" t="s">
        <v>36</v>
      </c>
      <c r="H40" s="2">
        <v>18</v>
      </c>
      <c r="I40" s="2" t="s">
        <v>31</v>
      </c>
      <c r="J40" s="2">
        <v>115</v>
      </c>
      <c r="K40" s="2">
        <v>220</v>
      </c>
      <c r="L40" s="2">
        <v>14</v>
      </c>
      <c r="M40" s="2" t="s">
        <v>4</v>
      </c>
      <c r="N40" s="2" t="s">
        <v>6</v>
      </c>
      <c r="O40" s="3" t="s">
        <v>38</v>
      </c>
      <c r="P40" s="7" t="s">
        <v>40</v>
      </c>
      <c r="Q40" s="4" t="s">
        <v>44</v>
      </c>
    </row>
    <row r="41" spans="1:18" x14ac:dyDescent="0.2">
      <c r="A41" s="2">
        <v>35</v>
      </c>
      <c r="B41" s="2">
        <v>23</v>
      </c>
      <c r="C41" s="2" t="s">
        <v>25</v>
      </c>
      <c r="D41" s="2" t="s">
        <v>30</v>
      </c>
      <c r="E41" s="2" t="s">
        <v>12</v>
      </c>
      <c r="F41" s="2">
        <v>974</v>
      </c>
      <c r="G41" s="2" t="s">
        <v>33</v>
      </c>
      <c r="H41" s="2">
        <v>22</v>
      </c>
      <c r="I41" s="2" t="s">
        <v>11</v>
      </c>
      <c r="J41" s="2">
        <v>80</v>
      </c>
      <c r="K41" s="2">
        <v>180</v>
      </c>
      <c r="L41" s="2">
        <v>13</v>
      </c>
      <c r="M41" s="2" t="s">
        <v>4</v>
      </c>
      <c r="N41" s="2" t="s">
        <v>6</v>
      </c>
      <c r="O41" s="3" t="s">
        <v>10</v>
      </c>
      <c r="P41" s="7" t="s">
        <v>40</v>
      </c>
      <c r="Q41" s="4" t="s">
        <v>45</v>
      </c>
    </row>
    <row r="42" spans="1:18" x14ac:dyDescent="0.2">
      <c r="A42" s="5">
        <v>36</v>
      </c>
      <c r="B42" s="2">
        <v>19</v>
      </c>
      <c r="C42" s="2" t="s">
        <v>25</v>
      </c>
      <c r="D42" s="2" t="s">
        <v>28</v>
      </c>
      <c r="E42" s="2" t="s">
        <v>15</v>
      </c>
      <c r="F42" s="2">
        <v>920</v>
      </c>
      <c r="G42" s="2" t="s">
        <v>34</v>
      </c>
      <c r="H42" s="2">
        <v>22</v>
      </c>
      <c r="I42" s="2" t="s">
        <v>11</v>
      </c>
      <c r="J42" s="2">
        <v>84</v>
      </c>
      <c r="K42" s="2">
        <v>100</v>
      </c>
      <c r="L42" s="2">
        <v>12</v>
      </c>
      <c r="M42" s="2" t="s">
        <v>4</v>
      </c>
      <c r="N42" s="2" t="s">
        <v>7</v>
      </c>
      <c r="O42" s="3" t="s">
        <v>10</v>
      </c>
      <c r="P42" s="7" t="s">
        <v>41</v>
      </c>
      <c r="Q42" s="4" t="s">
        <v>42</v>
      </c>
    </row>
    <row r="43" spans="1:18" x14ac:dyDescent="0.2">
      <c r="A43" s="2">
        <v>37</v>
      </c>
      <c r="B43" s="2">
        <v>19</v>
      </c>
      <c r="C43" s="2" t="s">
        <v>25</v>
      </c>
      <c r="D43" s="2" t="s">
        <v>28</v>
      </c>
      <c r="E43" s="2" t="s">
        <v>13</v>
      </c>
      <c r="F43" s="2">
        <v>900</v>
      </c>
      <c r="G43" s="2" t="s">
        <v>36</v>
      </c>
      <c r="H43" s="2">
        <v>33</v>
      </c>
      <c r="I43" s="2" t="s">
        <v>31</v>
      </c>
      <c r="J43" s="2">
        <v>100</v>
      </c>
      <c r="K43" s="2">
        <v>110</v>
      </c>
      <c r="L43" s="2">
        <v>9</v>
      </c>
      <c r="M43" s="2" t="s">
        <v>4</v>
      </c>
      <c r="N43" s="2" t="s">
        <v>7</v>
      </c>
      <c r="O43" s="3" t="s">
        <v>10</v>
      </c>
      <c r="P43" s="4" t="s">
        <v>41</v>
      </c>
      <c r="Q43" s="4" t="s">
        <v>43</v>
      </c>
      <c r="R43" s="24"/>
    </row>
    <row r="44" spans="1:18" x14ac:dyDescent="0.2">
      <c r="A44" s="2">
        <v>38</v>
      </c>
      <c r="B44" s="2">
        <v>18</v>
      </c>
      <c r="C44" s="2" t="s">
        <v>25</v>
      </c>
      <c r="D44" s="2" t="s">
        <v>28</v>
      </c>
      <c r="E44" s="2" t="s">
        <v>13</v>
      </c>
      <c r="F44" s="2">
        <v>600</v>
      </c>
      <c r="G44" s="2" t="s">
        <v>36</v>
      </c>
      <c r="H44" s="2">
        <v>8</v>
      </c>
      <c r="I44" s="2" t="s">
        <v>31</v>
      </c>
      <c r="J44" s="2">
        <v>62</v>
      </c>
      <c r="K44" s="2">
        <v>280</v>
      </c>
      <c r="L44" s="2">
        <v>20</v>
      </c>
      <c r="M44" s="2" t="s">
        <v>4</v>
      </c>
      <c r="N44" s="2" t="s">
        <v>7</v>
      </c>
      <c r="O44" s="3" t="s">
        <v>10</v>
      </c>
      <c r="P44" s="4" t="s">
        <v>41</v>
      </c>
      <c r="Q44" s="4" t="s">
        <v>43</v>
      </c>
    </row>
    <row r="45" spans="1:18" x14ac:dyDescent="0.2">
      <c r="A45" s="2">
        <v>39</v>
      </c>
      <c r="B45" s="2">
        <v>37</v>
      </c>
      <c r="C45" s="2" t="s">
        <v>25</v>
      </c>
      <c r="D45" s="2" t="s">
        <v>29</v>
      </c>
      <c r="E45" s="2" t="s">
        <v>15</v>
      </c>
      <c r="F45" s="2">
        <v>485</v>
      </c>
      <c r="G45" s="2" t="s">
        <v>33</v>
      </c>
      <c r="H45" s="2">
        <v>35</v>
      </c>
      <c r="I45" s="2" t="s">
        <v>32</v>
      </c>
      <c r="J45" s="2">
        <v>62</v>
      </c>
      <c r="K45" s="2">
        <v>100</v>
      </c>
      <c r="L45" s="2">
        <v>8</v>
      </c>
      <c r="M45" s="2" t="s">
        <v>4</v>
      </c>
      <c r="N45" s="2" t="s">
        <v>6</v>
      </c>
      <c r="O45" s="3" t="s">
        <v>9</v>
      </c>
      <c r="P45" s="4" t="s">
        <v>41</v>
      </c>
      <c r="Q45" s="4" t="s">
        <v>44</v>
      </c>
      <c r="R45" s="24"/>
    </row>
    <row r="46" spans="1:18" x14ac:dyDescent="0.2">
      <c r="A46" s="5">
        <v>40</v>
      </c>
      <c r="B46" s="2">
        <v>24</v>
      </c>
      <c r="C46" s="2" t="s">
        <v>25</v>
      </c>
      <c r="D46" s="2" t="s">
        <v>28</v>
      </c>
      <c r="E46" s="2" t="s">
        <v>15</v>
      </c>
      <c r="F46" s="2">
        <v>600</v>
      </c>
      <c r="G46" s="2" t="s">
        <v>33</v>
      </c>
      <c r="H46" s="2">
        <v>32</v>
      </c>
      <c r="I46" s="2" t="s">
        <v>32</v>
      </c>
      <c r="J46" s="2">
        <v>65</v>
      </c>
      <c r="K46" s="2">
        <v>295</v>
      </c>
      <c r="L46" s="2">
        <v>22</v>
      </c>
      <c r="M46" s="2" t="s">
        <v>4</v>
      </c>
      <c r="N46" s="2" t="s">
        <v>6</v>
      </c>
      <c r="O46" s="3" t="s">
        <v>9</v>
      </c>
      <c r="P46" s="4" t="s">
        <v>41</v>
      </c>
      <c r="Q46" s="4" t="s">
        <v>44</v>
      </c>
    </row>
    <row r="47" spans="1:18" x14ac:dyDescent="0.2">
      <c r="A47" s="2">
        <v>41</v>
      </c>
      <c r="B47" s="2">
        <v>65</v>
      </c>
      <c r="C47" s="2" t="s">
        <v>25</v>
      </c>
      <c r="D47" s="2" t="s">
        <v>28</v>
      </c>
      <c r="E47" s="2" t="s">
        <v>15</v>
      </c>
      <c r="F47" s="2">
        <v>580</v>
      </c>
      <c r="G47" s="2" t="s">
        <v>36</v>
      </c>
      <c r="H47" s="2">
        <v>9</v>
      </c>
      <c r="I47" s="2" t="s">
        <v>32</v>
      </c>
      <c r="J47" s="2">
        <v>62</v>
      </c>
      <c r="K47" s="2">
        <v>220</v>
      </c>
      <c r="L47" s="2">
        <v>16</v>
      </c>
      <c r="M47" s="2" t="s">
        <v>4</v>
      </c>
      <c r="N47" s="2" t="s">
        <v>8</v>
      </c>
      <c r="O47" s="3" t="s">
        <v>38</v>
      </c>
      <c r="P47" s="4" t="s">
        <v>41</v>
      </c>
      <c r="Q47" s="4" t="s">
        <v>44</v>
      </c>
    </row>
    <row r="48" spans="1:18" x14ac:dyDescent="0.2">
      <c r="A48" s="2">
        <v>42</v>
      </c>
      <c r="B48" s="2">
        <v>50</v>
      </c>
      <c r="C48" s="2" t="s">
        <v>26</v>
      </c>
      <c r="D48" s="2" t="s">
        <v>28</v>
      </c>
      <c r="E48" s="2" t="s">
        <v>15</v>
      </c>
      <c r="F48" s="2">
        <v>1100</v>
      </c>
      <c r="G48" s="2" t="s">
        <v>36</v>
      </c>
      <c r="H48" s="2">
        <v>0</v>
      </c>
      <c r="I48" s="2" t="s">
        <v>11</v>
      </c>
      <c r="J48" s="2">
        <v>115</v>
      </c>
      <c r="K48" s="2">
        <v>280</v>
      </c>
      <c r="L48" s="2">
        <v>24</v>
      </c>
      <c r="M48" s="2" t="s">
        <v>4</v>
      </c>
      <c r="N48" s="2" t="s">
        <v>6</v>
      </c>
      <c r="O48" s="3" t="s">
        <v>39</v>
      </c>
      <c r="P48" s="4" t="s">
        <v>40</v>
      </c>
      <c r="Q48" s="4" t="s">
        <v>43</v>
      </c>
    </row>
    <row r="49" spans="1:18" x14ac:dyDescent="0.2">
      <c r="A49" s="2">
        <v>43</v>
      </c>
      <c r="B49" s="2">
        <v>56</v>
      </c>
      <c r="C49" s="2" t="s">
        <v>26</v>
      </c>
      <c r="D49" s="2" t="s">
        <v>29</v>
      </c>
      <c r="E49" s="2" t="s">
        <v>12</v>
      </c>
      <c r="F49" s="2">
        <v>1050</v>
      </c>
      <c r="G49" s="2" t="s">
        <v>33</v>
      </c>
      <c r="H49" s="2">
        <v>40</v>
      </c>
      <c r="I49" s="2" t="s">
        <v>11</v>
      </c>
      <c r="J49" s="2">
        <v>115</v>
      </c>
      <c r="K49" s="2">
        <v>60</v>
      </c>
      <c r="L49" s="2">
        <v>1</v>
      </c>
      <c r="M49" s="2" t="s">
        <v>4</v>
      </c>
      <c r="N49" s="2" t="s">
        <v>8</v>
      </c>
      <c r="O49" s="3" t="s">
        <v>39</v>
      </c>
      <c r="P49" s="4" t="s">
        <v>40</v>
      </c>
      <c r="Q49" s="4" t="s">
        <v>43</v>
      </c>
    </row>
    <row r="50" spans="1:18" x14ac:dyDescent="0.2">
      <c r="A50" s="5">
        <v>44</v>
      </c>
      <c r="B50" s="2">
        <v>48</v>
      </c>
      <c r="C50" s="2" t="s">
        <v>27</v>
      </c>
      <c r="D50" s="2" t="s">
        <v>28</v>
      </c>
      <c r="E50" s="2" t="s">
        <v>16</v>
      </c>
      <c r="F50" s="2">
        <v>1050</v>
      </c>
      <c r="G50" s="2" t="s">
        <v>33</v>
      </c>
      <c r="H50" s="2">
        <v>19</v>
      </c>
      <c r="I50" s="2" t="s">
        <v>32</v>
      </c>
      <c r="J50" s="2">
        <v>115</v>
      </c>
      <c r="K50" s="2">
        <v>200</v>
      </c>
      <c r="L50" s="2">
        <v>13</v>
      </c>
      <c r="M50" s="2" t="s">
        <v>4</v>
      </c>
      <c r="N50" s="2" t="s">
        <v>5</v>
      </c>
      <c r="O50" s="3" t="s">
        <v>39</v>
      </c>
      <c r="P50" s="4" t="s">
        <v>41</v>
      </c>
      <c r="Q50" s="4" t="s">
        <v>43</v>
      </c>
      <c r="R50" s="27"/>
    </row>
    <row r="51" spans="1:18" x14ac:dyDescent="0.2">
      <c r="A51" s="2">
        <v>45</v>
      </c>
      <c r="B51" s="2">
        <v>63</v>
      </c>
      <c r="C51" s="2" t="s">
        <v>27</v>
      </c>
      <c r="D51" s="2" t="s">
        <v>30</v>
      </c>
      <c r="E51" s="2" t="s">
        <v>13</v>
      </c>
      <c r="F51" s="2">
        <v>800</v>
      </c>
      <c r="G51" s="2" t="s">
        <v>33</v>
      </c>
      <c r="H51" s="2">
        <v>21</v>
      </c>
      <c r="I51" s="2" t="s">
        <v>32</v>
      </c>
      <c r="J51" s="2">
        <v>94</v>
      </c>
      <c r="K51" s="2">
        <v>145</v>
      </c>
      <c r="L51" s="2">
        <v>13</v>
      </c>
      <c r="M51" s="2" t="s">
        <v>4</v>
      </c>
      <c r="N51" s="2" t="s">
        <v>6</v>
      </c>
      <c r="O51" s="3" t="s">
        <v>38</v>
      </c>
      <c r="P51" s="4" t="s">
        <v>41</v>
      </c>
      <c r="Q51" s="4" t="s">
        <v>42</v>
      </c>
    </row>
    <row r="52" spans="1:18" x14ac:dyDescent="0.2">
      <c r="A52" s="2">
        <v>51</v>
      </c>
      <c r="B52" s="2">
        <v>25</v>
      </c>
      <c r="C52" s="2" t="s">
        <v>26</v>
      </c>
      <c r="D52" s="2" t="s">
        <v>29</v>
      </c>
      <c r="E52" s="2" t="s">
        <v>12</v>
      </c>
      <c r="F52" s="2">
        <v>600</v>
      </c>
      <c r="G52" s="2" t="s">
        <v>36</v>
      </c>
      <c r="H52" s="2">
        <v>24</v>
      </c>
      <c r="I52" s="2" t="s">
        <v>11</v>
      </c>
      <c r="J52" s="2">
        <v>50</v>
      </c>
      <c r="K52" s="2">
        <v>110</v>
      </c>
      <c r="L52" s="2">
        <v>10</v>
      </c>
      <c r="M52" s="2" t="s">
        <v>4</v>
      </c>
      <c r="N52" s="2" t="s">
        <v>6</v>
      </c>
      <c r="O52" s="3" t="s">
        <v>38</v>
      </c>
      <c r="P52" s="4" t="s">
        <v>41</v>
      </c>
      <c r="Q52" s="4" t="s">
        <v>42</v>
      </c>
    </row>
    <row r="53" spans="1:18" x14ac:dyDescent="0.2">
      <c r="A53" s="2">
        <v>52</v>
      </c>
      <c r="B53" s="2">
        <v>52</v>
      </c>
      <c r="C53" s="2" t="s">
        <v>26</v>
      </c>
      <c r="D53" s="2" t="s">
        <v>30</v>
      </c>
      <c r="E53" s="2" t="s">
        <v>13</v>
      </c>
      <c r="F53" s="2">
        <v>800</v>
      </c>
      <c r="G53" s="2" t="s">
        <v>33</v>
      </c>
      <c r="H53" s="2">
        <v>12</v>
      </c>
      <c r="I53" s="2" t="s">
        <v>11</v>
      </c>
      <c r="J53" s="2">
        <v>92</v>
      </c>
      <c r="K53" s="2">
        <v>140</v>
      </c>
      <c r="L53" s="2">
        <v>13</v>
      </c>
      <c r="M53" s="2" t="s">
        <v>4</v>
      </c>
      <c r="N53" s="2" t="s">
        <v>5</v>
      </c>
      <c r="O53" s="3" t="s">
        <v>9</v>
      </c>
      <c r="P53" s="4" t="s">
        <v>40</v>
      </c>
      <c r="Q53" s="4" t="s">
        <v>44</v>
      </c>
    </row>
    <row r="54" spans="1:18" x14ac:dyDescent="0.2">
      <c r="A54" s="5">
        <v>53</v>
      </c>
      <c r="B54" s="2">
        <v>25</v>
      </c>
      <c r="C54" s="2" t="s">
        <v>25</v>
      </c>
      <c r="D54" s="2" t="s">
        <v>30</v>
      </c>
      <c r="E54" s="2" t="s">
        <v>15</v>
      </c>
      <c r="F54" s="2">
        <v>905</v>
      </c>
      <c r="G54" s="2" t="s">
        <v>34</v>
      </c>
      <c r="H54" s="2">
        <v>29</v>
      </c>
      <c r="I54" s="2" t="s">
        <v>11</v>
      </c>
      <c r="J54" s="2">
        <v>104</v>
      </c>
      <c r="K54" s="2">
        <v>105</v>
      </c>
      <c r="L54" s="2">
        <v>11</v>
      </c>
      <c r="M54" s="2" t="s">
        <v>4</v>
      </c>
      <c r="N54" s="2" t="s">
        <v>5</v>
      </c>
      <c r="O54" s="3" t="s">
        <v>9</v>
      </c>
      <c r="P54" s="4" t="s">
        <v>40</v>
      </c>
      <c r="Q54" s="4" t="s">
        <v>45</v>
      </c>
    </row>
    <row r="55" spans="1:18" x14ac:dyDescent="0.2">
      <c r="A55" s="2">
        <v>54</v>
      </c>
      <c r="B55" s="2">
        <v>33</v>
      </c>
      <c r="C55" s="2" t="s">
        <v>25</v>
      </c>
      <c r="D55" s="2" t="s">
        <v>28</v>
      </c>
      <c r="E55" s="2" t="s">
        <v>13</v>
      </c>
      <c r="F55" s="2">
        <v>600</v>
      </c>
      <c r="G55" s="2" t="s">
        <v>34</v>
      </c>
      <c r="H55" s="2">
        <v>37</v>
      </c>
      <c r="I55" s="2" t="s">
        <v>11</v>
      </c>
      <c r="J55" s="2">
        <v>68</v>
      </c>
      <c r="K55" s="2">
        <v>90</v>
      </c>
      <c r="L55" s="2">
        <v>9</v>
      </c>
      <c r="M55" s="2" t="s">
        <v>4</v>
      </c>
      <c r="N55" s="2" t="s">
        <v>7</v>
      </c>
      <c r="O55" s="3" t="s">
        <v>38</v>
      </c>
      <c r="P55" s="4" t="s">
        <v>40</v>
      </c>
      <c r="Q55" s="4" t="s">
        <v>45</v>
      </c>
      <c r="R55" s="24"/>
    </row>
    <row r="56" spans="1:18" x14ac:dyDescent="0.2">
      <c r="A56" s="2">
        <v>55</v>
      </c>
      <c r="B56" s="2">
        <v>26</v>
      </c>
      <c r="C56" s="2" t="s">
        <v>25</v>
      </c>
      <c r="D56" s="2" t="s">
        <v>28</v>
      </c>
      <c r="E56" s="2" t="s">
        <v>12</v>
      </c>
      <c r="F56" s="2">
        <v>575</v>
      </c>
      <c r="G56" s="2" t="s">
        <v>33</v>
      </c>
      <c r="H56" s="2">
        <v>5</v>
      </c>
      <c r="I56" s="2" t="s">
        <v>11</v>
      </c>
      <c r="J56" s="2">
        <v>62</v>
      </c>
      <c r="K56" s="2">
        <v>277</v>
      </c>
      <c r="L56" s="2">
        <v>18</v>
      </c>
      <c r="M56" s="2" t="s">
        <v>4</v>
      </c>
      <c r="N56" s="2" t="s">
        <v>7</v>
      </c>
      <c r="O56" s="3" t="s">
        <v>10</v>
      </c>
      <c r="P56" s="4" t="s">
        <v>41</v>
      </c>
      <c r="Q56" s="4" t="s">
        <v>45</v>
      </c>
    </row>
    <row r="57" spans="1:18" x14ac:dyDescent="0.2">
      <c r="A57" s="2">
        <v>56</v>
      </c>
      <c r="B57" s="2">
        <v>28</v>
      </c>
      <c r="C57" s="2" t="s">
        <v>25</v>
      </c>
      <c r="D57" s="2" t="s">
        <v>28</v>
      </c>
      <c r="E57" s="2" t="s">
        <v>13</v>
      </c>
      <c r="F57" s="2">
        <v>575</v>
      </c>
      <c r="G57" s="2" t="s">
        <v>36</v>
      </c>
      <c r="H57" s="2">
        <v>19</v>
      </c>
      <c r="I57" s="2" t="s">
        <v>32</v>
      </c>
      <c r="J57" s="2">
        <v>62</v>
      </c>
      <c r="K57" s="2">
        <v>90</v>
      </c>
      <c r="L57" s="2">
        <v>13</v>
      </c>
      <c r="M57" s="2" t="s">
        <v>4</v>
      </c>
      <c r="N57" s="2" t="s">
        <v>6</v>
      </c>
      <c r="O57" s="3" t="s">
        <v>10</v>
      </c>
      <c r="P57" s="4" t="s">
        <v>40</v>
      </c>
      <c r="Q57" s="4" t="s">
        <v>44</v>
      </c>
    </row>
    <row r="58" spans="1:18" x14ac:dyDescent="0.2">
      <c r="A58" s="5">
        <v>57</v>
      </c>
      <c r="B58" s="2">
        <v>25</v>
      </c>
      <c r="C58" s="2" t="s">
        <v>27</v>
      </c>
      <c r="D58" s="2" t="s">
        <v>28</v>
      </c>
      <c r="E58" s="2" t="s">
        <v>12</v>
      </c>
      <c r="F58" s="2">
        <v>1200</v>
      </c>
      <c r="G58" s="2" t="s">
        <v>36</v>
      </c>
      <c r="H58" s="2">
        <v>30</v>
      </c>
      <c r="I58" s="2" t="s">
        <v>32</v>
      </c>
      <c r="J58" s="2">
        <v>120</v>
      </c>
      <c r="K58" s="2">
        <v>120</v>
      </c>
      <c r="L58" s="2">
        <v>12</v>
      </c>
      <c r="M58" s="2" t="s">
        <v>4</v>
      </c>
      <c r="N58" s="2" t="s">
        <v>7</v>
      </c>
      <c r="O58" s="3" t="s">
        <v>39</v>
      </c>
      <c r="P58" s="4" t="s">
        <v>40</v>
      </c>
      <c r="Q58" s="4" t="s">
        <v>44</v>
      </c>
    </row>
    <row r="59" spans="1:18" x14ac:dyDescent="0.2">
      <c r="A59" s="2">
        <v>58</v>
      </c>
      <c r="B59" s="2">
        <v>36</v>
      </c>
      <c r="C59" s="2" t="s">
        <v>27</v>
      </c>
      <c r="D59" s="2" t="s">
        <v>29</v>
      </c>
      <c r="E59" s="2" t="s">
        <v>16</v>
      </c>
      <c r="F59" s="2">
        <v>1450</v>
      </c>
      <c r="G59" s="2" t="s">
        <v>36</v>
      </c>
      <c r="H59" s="2">
        <v>8</v>
      </c>
      <c r="I59" s="2" t="s">
        <v>11</v>
      </c>
      <c r="J59" s="2">
        <v>100</v>
      </c>
      <c r="K59" s="2">
        <v>288</v>
      </c>
      <c r="L59" s="2">
        <v>22</v>
      </c>
      <c r="M59" s="2" t="s">
        <v>4</v>
      </c>
      <c r="N59" s="2" t="s">
        <v>5</v>
      </c>
      <c r="O59" s="3" t="s">
        <v>38</v>
      </c>
      <c r="P59" s="4" t="s">
        <v>40</v>
      </c>
      <c r="Q59" s="4" t="s">
        <v>42</v>
      </c>
    </row>
    <row r="60" spans="1:18" x14ac:dyDescent="0.2">
      <c r="A60" s="2">
        <v>59</v>
      </c>
      <c r="B60" s="2">
        <v>59</v>
      </c>
      <c r="C60" s="2" t="s">
        <v>25</v>
      </c>
      <c r="D60" s="2" t="s">
        <v>30</v>
      </c>
      <c r="E60" s="2" t="s">
        <v>13</v>
      </c>
      <c r="F60" s="2">
        <v>650</v>
      </c>
      <c r="G60" s="2" t="s">
        <v>34</v>
      </c>
      <c r="H60" s="2">
        <v>10</v>
      </c>
      <c r="I60" s="2" t="s">
        <v>32</v>
      </c>
      <c r="J60" s="2">
        <v>70</v>
      </c>
      <c r="K60" s="2">
        <v>220</v>
      </c>
      <c r="L60" s="2">
        <v>14</v>
      </c>
      <c r="M60" s="2" t="s">
        <v>4</v>
      </c>
      <c r="N60" s="2" t="s">
        <v>8</v>
      </c>
      <c r="O60" s="3" t="s">
        <v>9</v>
      </c>
      <c r="P60" s="4" t="s">
        <v>41</v>
      </c>
      <c r="Q60" s="4" t="s">
        <v>42</v>
      </c>
    </row>
    <row r="61" spans="1:18" x14ac:dyDescent="0.2">
      <c r="A61" s="2">
        <v>60</v>
      </c>
      <c r="B61" s="2">
        <v>36</v>
      </c>
      <c r="C61" s="2" t="s">
        <v>25</v>
      </c>
      <c r="D61" s="2" t="s">
        <v>28</v>
      </c>
      <c r="E61" s="2" t="s">
        <v>15</v>
      </c>
      <c r="F61" s="2">
        <v>480</v>
      </c>
      <c r="G61" s="2" t="s">
        <v>34</v>
      </c>
      <c r="H61" s="2">
        <v>22</v>
      </c>
      <c r="I61" s="2" t="s">
        <v>31</v>
      </c>
      <c r="J61" s="2">
        <v>260</v>
      </c>
      <c r="K61" s="2">
        <v>100</v>
      </c>
      <c r="L61" s="2">
        <v>13</v>
      </c>
      <c r="M61" s="2" t="s">
        <v>4</v>
      </c>
      <c r="N61" s="2" t="s">
        <v>5</v>
      </c>
      <c r="O61" s="3" t="s">
        <v>9</v>
      </c>
      <c r="P61" s="4" t="s">
        <v>40</v>
      </c>
      <c r="Q61" s="4" t="s">
        <v>45</v>
      </c>
    </row>
    <row r="62" spans="1:18" x14ac:dyDescent="0.2">
      <c r="C62" s="1"/>
      <c r="H62" s="8"/>
      <c r="I62" s="8"/>
    </row>
  </sheetData>
  <sortState ref="A2:U61">
    <sortCondition ref="M2:M6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8" sqref="C18"/>
    </sheetView>
  </sheetViews>
  <sheetFormatPr defaultRowHeight="12.75" x14ac:dyDescent="0.2"/>
  <cols>
    <col min="1" max="1" width="29.42578125" style="21" customWidth="1"/>
    <col min="2" max="2" width="30.5703125" customWidth="1"/>
    <col min="3" max="3" width="32" customWidth="1"/>
    <col min="4" max="4" width="12" customWidth="1"/>
    <col min="5" max="5" width="11.42578125" customWidth="1"/>
    <col min="6" max="6" width="15.7109375" customWidth="1"/>
    <col min="7" max="7" width="12.42578125" customWidth="1"/>
    <col min="8" max="8" width="13" customWidth="1"/>
    <col min="9" max="9" width="11.140625" customWidth="1"/>
    <col min="11" max="11" width="11.28515625" customWidth="1"/>
    <col min="12" max="12" width="12" customWidth="1"/>
    <col min="15" max="15" width="14.5703125" customWidth="1"/>
    <col min="16" max="16" width="12.85546875" customWidth="1"/>
    <col min="17" max="17" width="16.28515625" customWidth="1"/>
  </cols>
  <sheetData>
    <row r="1" spans="1:6" ht="35.25" customHeight="1" thickTop="1" thickBot="1" x14ac:dyDescent="0.25">
      <c r="A1" s="30" t="s">
        <v>53</v>
      </c>
      <c r="B1" s="30" t="s">
        <v>55</v>
      </c>
      <c r="C1" s="30" t="s">
        <v>54</v>
      </c>
    </row>
    <row r="2" spans="1:6" ht="30" customHeight="1" thickTop="1" x14ac:dyDescent="0.2">
      <c r="A2" s="29" t="s">
        <v>14</v>
      </c>
      <c r="B2" s="31" t="s">
        <v>63</v>
      </c>
      <c r="C2" s="31" t="s">
        <v>64</v>
      </c>
    </row>
    <row r="3" spans="1:6" ht="30" customHeight="1" x14ac:dyDescent="0.2">
      <c r="A3" s="29" t="s">
        <v>0</v>
      </c>
      <c r="B3" s="31" t="s">
        <v>65</v>
      </c>
      <c r="C3" s="31" t="s">
        <v>66</v>
      </c>
    </row>
    <row r="4" spans="1:6" ht="30" customHeight="1" x14ac:dyDescent="0.2">
      <c r="A4" s="29" t="s">
        <v>18</v>
      </c>
      <c r="B4" s="31" t="s">
        <v>63</v>
      </c>
      <c r="C4" s="31" t="s">
        <v>67</v>
      </c>
    </row>
    <row r="5" spans="1:6" ht="30" customHeight="1" x14ac:dyDescent="0.2">
      <c r="A5" s="29" t="s">
        <v>56</v>
      </c>
      <c r="B5" s="31" t="s">
        <v>63</v>
      </c>
      <c r="C5" s="31" t="s">
        <v>64</v>
      </c>
    </row>
    <row r="6" spans="1:6" ht="30" customHeight="1" x14ac:dyDescent="0.2">
      <c r="A6" s="29" t="s">
        <v>48</v>
      </c>
      <c r="B6" s="31" t="s">
        <v>63</v>
      </c>
      <c r="C6" s="31" t="s">
        <v>67</v>
      </c>
    </row>
    <row r="7" spans="1:6" ht="30" customHeight="1" x14ac:dyDescent="0.2">
      <c r="A7" s="29" t="s">
        <v>51</v>
      </c>
      <c r="B7" s="31" t="s">
        <v>65</v>
      </c>
      <c r="C7" s="31" t="s">
        <v>66</v>
      </c>
    </row>
    <row r="8" spans="1:6" ht="30" customHeight="1" x14ac:dyDescent="0.2">
      <c r="A8" s="29" t="s">
        <v>52</v>
      </c>
      <c r="B8" s="31" t="s">
        <v>63</v>
      </c>
      <c r="C8" s="31" t="s">
        <v>67</v>
      </c>
    </row>
    <row r="9" spans="1:6" ht="30" customHeight="1" x14ac:dyDescent="0.2">
      <c r="A9" s="29" t="s">
        <v>20</v>
      </c>
      <c r="B9" s="31" t="s">
        <v>65</v>
      </c>
      <c r="C9" s="31" t="s">
        <v>66</v>
      </c>
    </row>
    <row r="10" spans="1:6" ht="30" customHeight="1" x14ac:dyDescent="0.2">
      <c r="A10" s="29" t="s">
        <v>24</v>
      </c>
      <c r="B10" s="31" t="s">
        <v>63</v>
      </c>
      <c r="C10" s="31" t="s">
        <v>67</v>
      </c>
    </row>
    <row r="11" spans="1:6" ht="30" customHeight="1" x14ac:dyDescent="0.2">
      <c r="A11" s="29" t="s">
        <v>21</v>
      </c>
      <c r="B11" s="31" t="s">
        <v>65</v>
      </c>
      <c r="C11" s="31" t="s">
        <v>66</v>
      </c>
    </row>
    <row r="12" spans="1:6" ht="30" customHeight="1" x14ac:dyDescent="0.2">
      <c r="A12" s="29" t="s">
        <v>50</v>
      </c>
      <c r="B12" s="31" t="s">
        <v>65</v>
      </c>
      <c r="C12" s="31" t="s">
        <v>66</v>
      </c>
    </row>
    <row r="13" spans="1:6" ht="30" customHeight="1" x14ac:dyDescent="0.2">
      <c r="A13" s="29" t="s">
        <v>49</v>
      </c>
      <c r="B13" s="31" t="s">
        <v>65</v>
      </c>
      <c r="C13" s="31" t="s">
        <v>66</v>
      </c>
    </row>
    <row r="14" spans="1:6" ht="30" customHeight="1" x14ac:dyDescent="0.2">
      <c r="A14" s="29" t="s">
        <v>1</v>
      </c>
      <c r="B14" s="31" t="s">
        <v>63</v>
      </c>
      <c r="C14" s="31" t="s">
        <v>64</v>
      </c>
    </row>
    <row r="15" spans="1:6" ht="30" customHeight="1" x14ac:dyDescent="0.2">
      <c r="A15" s="29" t="s">
        <v>2</v>
      </c>
      <c r="B15" s="31" t="s">
        <v>63</v>
      </c>
      <c r="C15" s="31" t="s">
        <v>64</v>
      </c>
    </row>
    <row r="16" spans="1:6" ht="30" customHeight="1" x14ac:dyDescent="0.2">
      <c r="A16" s="29" t="s">
        <v>22</v>
      </c>
      <c r="B16" s="31" t="s">
        <v>63</v>
      </c>
      <c r="C16" s="31" t="s">
        <v>67</v>
      </c>
      <c r="F16" t="s">
        <v>17</v>
      </c>
    </row>
    <row r="17" spans="1:3" ht="30" customHeight="1" x14ac:dyDescent="0.2">
      <c r="A17" s="29" t="s">
        <v>23</v>
      </c>
      <c r="B17" s="31" t="s">
        <v>63</v>
      </c>
      <c r="C17" s="31" t="s">
        <v>64</v>
      </c>
    </row>
    <row r="18" spans="1:3" ht="30" customHeight="1" x14ac:dyDescent="0.2">
      <c r="A18" s="29" t="s">
        <v>46</v>
      </c>
      <c r="B18" s="31" t="s">
        <v>63</v>
      </c>
      <c r="C18" s="31" t="s">
        <v>64</v>
      </c>
    </row>
  </sheetData>
  <dataValidations count="2">
    <dataValidation type="list" allowBlank="1" showErrorMessage="1" promptTitle="DataType" prompt="Numeric_x000a_Categorical" sqref="B2:B18">
      <formula1>"Numerical, Categorical"</formula1>
    </dataValidation>
    <dataValidation type="list" allowBlank="1" showInputMessage="1" showErrorMessage="1" sqref="C2:C18">
      <formula1>"Nominal, Ordinal, Interval, Ratio"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I1" zoomScaleNormal="100" workbookViewId="0">
      <selection activeCell="H9" sqref="H9"/>
    </sheetView>
  </sheetViews>
  <sheetFormatPr defaultRowHeight="12.75" x14ac:dyDescent="0.2"/>
  <cols>
    <col min="1" max="1" width="17" customWidth="1"/>
    <col min="3" max="3" width="9.140625" customWidth="1"/>
    <col min="4" max="4" width="13.85546875" bestFit="1" customWidth="1"/>
    <col min="7" max="7" width="12" customWidth="1"/>
  </cols>
  <sheetData>
    <row r="1" spans="1:5" ht="30.75" customHeight="1" thickBot="1" x14ac:dyDescent="0.25">
      <c r="A1" s="18" t="s">
        <v>56</v>
      </c>
    </row>
    <row r="2" spans="1:5" ht="13.5" thickTop="1" x14ac:dyDescent="0.2">
      <c r="A2" s="5" t="s">
        <v>29</v>
      </c>
    </row>
    <row r="3" spans="1:5" x14ac:dyDescent="0.2">
      <c r="A3" s="2" t="s">
        <v>30</v>
      </c>
    </row>
    <row r="4" spans="1:5" x14ac:dyDescent="0.2">
      <c r="A4" s="2" t="s">
        <v>29</v>
      </c>
    </row>
    <row r="5" spans="1:5" ht="15" x14ac:dyDescent="0.25">
      <c r="A5" s="2" t="s">
        <v>28</v>
      </c>
      <c r="D5" s="32" t="s">
        <v>56</v>
      </c>
      <c r="E5" s="33" t="s">
        <v>68</v>
      </c>
    </row>
    <row r="6" spans="1:5" ht="15" x14ac:dyDescent="0.25">
      <c r="A6" s="2" t="s">
        <v>28</v>
      </c>
      <c r="D6" s="32"/>
      <c r="E6" s="33"/>
    </row>
    <row r="7" spans="1:5" x14ac:dyDescent="0.2">
      <c r="A7" s="2" t="s">
        <v>28</v>
      </c>
      <c r="D7" t="s">
        <v>29</v>
      </c>
      <c r="E7">
        <v>20</v>
      </c>
    </row>
    <row r="8" spans="1:5" x14ac:dyDescent="0.2">
      <c r="A8" s="2" t="s">
        <v>29</v>
      </c>
      <c r="D8" t="s">
        <v>30</v>
      </c>
      <c r="E8">
        <v>14</v>
      </c>
    </row>
    <row r="9" spans="1:5" x14ac:dyDescent="0.2">
      <c r="A9" s="2" t="s">
        <v>28</v>
      </c>
      <c r="D9" t="s">
        <v>28</v>
      </c>
      <c r="E9">
        <v>26</v>
      </c>
    </row>
    <row r="10" spans="1:5" x14ac:dyDescent="0.2">
      <c r="A10" s="2" t="s">
        <v>29</v>
      </c>
      <c r="D10" t="s">
        <v>70</v>
      </c>
      <c r="E10">
        <v>60</v>
      </c>
    </row>
    <row r="11" spans="1:5" x14ac:dyDescent="0.2">
      <c r="A11" s="2" t="s">
        <v>28</v>
      </c>
    </row>
    <row r="12" spans="1:5" x14ac:dyDescent="0.2">
      <c r="A12" s="2" t="s">
        <v>28</v>
      </c>
    </row>
    <row r="13" spans="1:5" x14ac:dyDescent="0.2">
      <c r="A13" s="2" t="s">
        <v>28</v>
      </c>
    </row>
    <row r="14" spans="1:5" x14ac:dyDescent="0.2">
      <c r="A14" s="2" t="s">
        <v>28</v>
      </c>
    </row>
    <row r="15" spans="1:5" x14ac:dyDescent="0.2">
      <c r="A15" s="2" t="s">
        <v>28</v>
      </c>
    </row>
    <row r="16" spans="1:5" x14ac:dyDescent="0.2">
      <c r="A16" s="2" t="s">
        <v>28</v>
      </c>
    </row>
    <row r="17" spans="1:1" x14ac:dyDescent="0.2">
      <c r="A17" s="2" t="s">
        <v>29</v>
      </c>
    </row>
    <row r="18" spans="1:1" x14ac:dyDescent="0.2">
      <c r="A18" s="2" t="s">
        <v>30</v>
      </c>
    </row>
    <row r="19" spans="1:1" x14ac:dyDescent="0.2">
      <c r="A19" s="2" t="s">
        <v>29</v>
      </c>
    </row>
    <row r="20" spans="1:1" x14ac:dyDescent="0.2">
      <c r="A20" s="2" t="s">
        <v>29</v>
      </c>
    </row>
    <row r="21" spans="1:1" x14ac:dyDescent="0.2">
      <c r="A21" s="2" t="s">
        <v>29</v>
      </c>
    </row>
    <row r="22" spans="1:1" x14ac:dyDescent="0.2">
      <c r="A22" s="2" t="s">
        <v>29</v>
      </c>
    </row>
    <row r="23" spans="1:1" x14ac:dyDescent="0.2">
      <c r="A23" s="2" t="s">
        <v>30</v>
      </c>
    </row>
    <row r="24" spans="1:1" x14ac:dyDescent="0.2">
      <c r="A24" s="2" t="s">
        <v>30</v>
      </c>
    </row>
    <row r="25" spans="1:1" x14ac:dyDescent="0.2">
      <c r="A25" s="2" t="s">
        <v>30</v>
      </c>
    </row>
    <row r="26" spans="1:1" x14ac:dyDescent="0.2">
      <c r="A26" s="2" t="s">
        <v>29</v>
      </c>
    </row>
    <row r="27" spans="1:1" x14ac:dyDescent="0.2">
      <c r="A27" s="2" t="s">
        <v>29</v>
      </c>
    </row>
    <row r="28" spans="1:1" x14ac:dyDescent="0.2">
      <c r="A28" s="2" t="s">
        <v>30</v>
      </c>
    </row>
    <row r="29" spans="1:1" x14ac:dyDescent="0.2">
      <c r="A29" s="2" t="s">
        <v>29</v>
      </c>
    </row>
    <row r="30" spans="1:1" x14ac:dyDescent="0.2">
      <c r="A30" s="2" t="s">
        <v>28</v>
      </c>
    </row>
    <row r="31" spans="1:1" x14ac:dyDescent="0.2">
      <c r="A31" s="2" t="s">
        <v>28</v>
      </c>
    </row>
    <row r="32" spans="1:1" x14ac:dyDescent="0.2">
      <c r="A32" s="2" t="s">
        <v>29</v>
      </c>
    </row>
    <row r="33" spans="1:1" x14ac:dyDescent="0.2">
      <c r="A33" s="2" t="s">
        <v>30</v>
      </c>
    </row>
    <row r="34" spans="1:1" x14ac:dyDescent="0.2">
      <c r="A34" s="2" t="s">
        <v>29</v>
      </c>
    </row>
    <row r="35" spans="1:1" x14ac:dyDescent="0.2">
      <c r="A35" s="2" t="s">
        <v>30</v>
      </c>
    </row>
    <row r="36" spans="1:1" x14ac:dyDescent="0.2">
      <c r="A36" s="2" t="s">
        <v>30</v>
      </c>
    </row>
    <row r="37" spans="1:1" x14ac:dyDescent="0.2">
      <c r="A37" s="2" t="s">
        <v>28</v>
      </c>
    </row>
    <row r="38" spans="1:1" x14ac:dyDescent="0.2">
      <c r="A38" s="2" t="s">
        <v>28</v>
      </c>
    </row>
    <row r="39" spans="1:1" x14ac:dyDescent="0.2">
      <c r="A39" s="2" t="s">
        <v>28</v>
      </c>
    </row>
    <row r="40" spans="1:1" x14ac:dyDescent="0.2">
      <c r="A40" s="2" t="s">
        <v>29</v>
      </c>
    </row>
    <row r="41" spans="1:1" x14ac:dyDescent="0.2">
      <c r="A41" s="2" t="s">
        <v>28</v>
      </c>
    </row>
    <row r="42" spans="1:1" x14ac:dyDescent="0.2">
      <c r="A42" s="2" t="s">
        <v>28</v>
      </c>
    </row>
    <row r="43" spans="1:1" x14ac:dyDescent="0.2">
      <c r="A43" s="2" t="s">
        <v>28</v>
      </c>
    </row>
    <row r="44" spans="1:1" x14ac:dyDescent="0.2">
      <c r="A44" s="2" t="s">
        <v>29</v>
      </c>
    </row>
    <row r="45" spans="1:1" x14ac:dyDescent="0.2">
      <c r="A45" s="2" t="s">
        <v>28</v>
      </c>
    </row>
    <row r="46" spans="1:1" x14ac:dyDescent="0.2">
      <c r="A46" s="2" t="s">
        <v>30</v>
      </c>
    </row>
    <row r="47" spans="1:1" x14ac:dyDescent="0.2">
      <c r="A47" s="2" t="s">
        <v>30</v>
      </c>
    </row>
    <row r="48" spans="1:1" x14ac:dyDescent="0.2">
      <c r="A48" s="2" t="s">
        <v>28</v>
      </c>
    </row>
    <row r="49" spans="1:1" x14ac:dyDescent="0.2">
      <c r="A49" s="2" t="s">
        <v>28</v>
      </c>
    </row>
    <row r="50" spans="1:1" x14ac:dyDescent="0.2">
      <c r="A50" s="2" t="s">
        <v>29</v>
      </c>
    </row>
    <row r="51" spans="1:1" x14ac:dyDescent="0.2">
      <c r="A51" s="2" t="s">
        <v>29</v>
      </c>
    </row>
    <row r="52" spans="1:1" x14ac:dyDescent="0.2">
      <c r="A52" s="2" t="s">
        <v>29</v>
      </c>
    </row>
    <row r="53" spans="1:1" x14ac:dyDescent="0.2">
      <c r="A53" s="2" t="s">
        <v>30</v>
      </c>
    </row>
    <row r="54" spans="1:1" x14ac:dyDescent="0.2">
      <c r="A54" s="2" t="s">
        <v>30</v>
      </c>
    </row>
    <row r="55" spans="1:1" x14ac:dyDescent="0.2">
      <c r="A55" s="2" t="s">
        <v>28</v>
      </c>
    </row>
    <row r="56" spans="1:1" x14ac:dyDescent="0.2">
      <c r="A56" s="2" t="s">
        <v>28</v>
      </c>
    </row>
    <row r="57" spans="1:1" x14ac:dyDescent="0.2">
      <c r="A57" s="2" t="s">
        <v>28</v>
      </c>
    </row>
    <row r="58" spans="1:1" x14ac:dyDescent="0.2">
      <c r="A58" s="2" t="s">
        <v>28</v>
      </c>
    </row>
    <row r="59" spans="1:1" x14ac:dyDescent="0.2">
      <c r="A59" s="2" t="s">
        <v>29</v>
      </c>
    </row>
    <row r="60" spans="1:1" x14ac:dyDescent="0.2">
      <c r="A60" s="2" t="s">
        <v>30</v>
      </c>
    </row>
    <row r="61" spans="1:1" x14ac:dyDescent="0.2">
      <c r="A61" s="2" t="s">
        <v>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B4" workbookViewId="0">
      <selection activeCell="K12" sqref="K12"/>
    </sheetView>
  </sheetViews>
  <sheetFormatPr defaultRowHeight="12.75" x14ac:dyDescent="0.2"/>
  <cols>
    <col min="1" max="1" width="17" customWidth="1"/>
    <col min="2" max="2" width="13.5703125" customWidth="1"/>
    <col min="5" max="5" width="13.5703125" customWidth="1"/>
    <col min="6" max="6" width="6.7109375" customWidth="1"/>
    <col min="7" max="7" width="8.28515625" customWidth="1"/>
    <col min="8" max="9" width="5.28515625" customWidth="1"/>
  </cols>
  <sheetData>
    <row r="1" spans="1:9" ht="33.75" customHeight="1" thickBot="1" x14ac:dyDescent="0.25">
      <c r="A1" s="18" t="s">
        <v>56</v>
      </c>
      <c r="B1" s="18" t="s">
        <v>24</v>
      </c>
    </row>
    <row r="2" spans="1:9" ht="13.5" thickTop="1" x14ac:dyDescent="0.2">
      <c r="A2" s="5" t="s">
        <v>29</v>
      </c>
      <c r="B2" s="5" t="s">
        <v>31</v>
      </c>
    </row>
    <row r="3" spans="1:9" x14ac:dyDescent="0.2">
      <c r="A3" s="2" t="s">
        <v>30</v>
      </c>
      <c r="B3" s="2" t="s">
        <v>32</v>
      </c>
    </row>
    <row r="4" spans="1:9" x14ac:dyDescent="0.2">
      <c r="A4" s="2" t="s">
        <v>29</v>
      </c>
      <c r="B4" s="2" t="s">
        <v>11</v>
      </c>
    </row>
    <row r="5" spans="1:9" x14ac:dyDescent="0.2">
      <c r="A5" s="2" t="s">
        <v>28</v>
      </c>
      <c r="B5" s="2" t="s">
        <v>31</v>
      </c>
    </row>
    <row r="6" spans="1:9" x14ac:dyDescent="0.2">
      <c r="A6" s="2" t="s">
        <v>28</v>
      </c>
      <c r="B6" s="2" t="s">
        <v>31</v>
      </c>
    </row>
    <row r="7" spans="1:9" x14ac:dyDescent="0.2">
      <c r="A7" s="2" t="s">
        <v>28</v>
      </c>
      <c r="B7" s="2" t="s">
        <v>31</v>
      </c>
    </row>
    <row r="8" spans="1:9" x14ac:dyDescent="0.2">
      <c r="A8" s="2" t="s">
        <v>29</v>
      </c>
      <c r="B8" s="2" t="s">
        <v>32</v>
      </c>
    </row>
    <row r="9" spans="1:9" x14ac:dyDescent="0.2">
      <c r="A9" s="2" t="s">
        <v>28</v>
      </c>
      <c r="B9" s="2" t="s">
        <v>32</v>
      </c>
      <c r="G9" s="43" t="s">
        <v>71</v>
      </c>
      <c r="H9" s="43"/>
      <c r="I9" s="34"/>
    </row>
    <row r="10" spans="1:9" x14ac:dyDescent="0.2">
      <c r="A10" s="2" t="s">
        <v>29</v>
      </c>
      <c r="B10" s="2" t="s">
        <v>32</v>
      </c>
    </row>
    <row r="11" spans="1:9" ht="15" x14ac:dyDescent="0.25">
      <c r="A11" s="2" t="s">
        <v>28</v>
      </c>
      <c r="B11" s="2" t="s">
        <v>32</v>
      </c>
      <c r="F11" s="38" t="s">
        <v>32</v>
      </c>
      <c r="G11" s="38" t="s">
        <v>11</v>
      </c>
      <c r="H11" s="38" t="s">
        <v>31</v>
      </c>
      <c r="I11" s="38" t="s">
        <v>70</v>
      </c>
    </row>
    <row r="12" spans="1:9" ht="15" x14ac:dyDescent="0.25">
      <c r="A12" s="2" t="s">
        <v>28</v>
      </c>
      <c r="B12" s="2" t="s">
        <v>32</v>
      </c>
      <c r="E12" s="39" t="s">
        <v>29</v>
      </c>
      <c r="F12">
        <v>8</v>
      </c>
      <c r="G12">
        <v>7</v>
      </c>
      <c r="H12">
        <v>5</v>
      </c>
      <c r="I12">
        <v>20</v>
      </c>
    </row>
    <row r="13" spans="1:9" ht="15" x14ac:dyDescent="0.25">
      <c r="A13" s="2" t="s">
        <v>28</v>
      </c>
      <c r="B13" s="2" t="s">
        <v>32</v>
      </c>
      <c r="E13" s="39" t="s">
        <v>69</v>
      </c>
      <c r="F13">
        <v>8</v>
      </c>
      <c r="G13">
        <v>5</v>
      </c>
      <c r="H13">
        <v>1</v>
      </c>
      <c r="I13">
        <v>14</v>
      </c>
    </row>
    <row r="14" spans="1:9" ht="15" x14ac:dyDescent="0.25">
      <c r="A14" s="2" t="s">
        <v>28</v>
      </c>
      <c r="B14" s="2" t="s">
        <v>11</v>
      </c>
      <c r="E14" s="39" t="s">
        <v>28</v>
      </c>
      <c r="F14">
        <v>10</v>
      </c>
      <c r="G14">
        <v>6</v>
      </c>
      <c r="H14">
        <v>10</v>
      </c>
      <c r="I14">
        <v>26</v>
      </c>
    </row>
    <row r="15" spans="1:9" x14ac:dyDescent="0.2">
      <c r="A15" s="2" t="s">
        <v>28</v>
      </c>
      <c r="B15" s="2" t="s">
        <v>11</v>
      </c>
      <c r="E15" t="s">
        <v>70</v>
      </c>
      <c r="F15">
        <v>26</v>
      </c>
      <c r="G15">
        <v>18</v>
      </c>
      <c r="H15">
        <v>16</v>
      </c>
      <c r="I15">
        <v>60</v>
      </c>
    </row>
    <row r="16" spans="1:9" x14ac:dyDescent="0.2">
      <c r="A16" s="2" t="s">
        <v>28</v>
      </c>
      <c r="B16" s="2" t="s">
        <v>32</v>
      </c>
    </row>
    <row r="17" spans="1:10" x14ac:dyDescent="0.2">
      <c r="A17" s="2" t="s">
        <v>29</v>
      </c>
      <c r="B17" s="2" t="s">
        <v>31</v>
      </c>
    </row>
    <row r="18" spans="1:10" x14ac:dyDescent="0.2">
      <c r="A18" s="2" t="s">
        <v>30</v>
      </c>
      <c r="B18" s="2" t="s">
        <v>32</v>
      </c>
    </row>
    <row r="19" spans="1:10" x14ac:dyDescent="0.2">
      <c r="A19" s="2" t="s">
        <v>29</v>
      </c>
      <c r="B19" s="2" t="s">
        <v>32</v>
      </c>
    </row>
    <row r="20" spans="1:10" ht="15" x14ac:dyDescent="0.25">
      <c r="A20" s="2" t="s">
        <v>29</v>
      </c>
      <c r="B20" s="2" t="s">
        <v>31</v>
      </c>
      <c r="F20" s="42" t="s">
        <v>73</v>
      </c>
      <c r="G20" s="42"/>
      <c r="H20" s="42"/>
      <c r="I20" s="42"/>
      <c r="J20" s="35"/>
    </row>
    <row r="21" spans="1:10" x14ac:dyDescent="0.2">
      <c r="A21" s="2" t="s">
        <v>29</v>
      </c>
      <c r="B21" s="2" t="s">
        <v>31</v>
      </c>
      <c r="E21" s="22"/>
    </row>
    <row r="22" spans="1:10" ht="15" x14ac:dyDescent="0.25">
      <c r="A22" s="2" t="s">
        <v>29</v>
      </c>
      <c r="B22" s="2" t="s">
        <v>31</v>
      </c>
      <c r="F22" s="39" t="s">
        <v>32</v>
      </c>
      <c r="G22" s="39" t="s">
        <v>11</v>
      </c>
      <c r="H22" s="39" t="s">
        <v>31</v>
      </c>
      <c r="I22" s="39" t="s">
        <v>70</v>
      </c>
    </row>
    <row r="23" spans="1:10" x14ac:dyDescent="0.2">
      <c r="A23" s="2" t="s">
        <v>30</v>
      </c>
      <c r="B23" s="2" t="s">
        <v>31</v>
      </c>
      <c r="E23" s="40" t="s">
        <v>29</v>
      </c>
      <c r="F23">
        <v>31</v>
      </c>
      <c r="G23">
        <v>39</v>
      </c>
      <c r="H23">
        <v>31</v>
      </c>
      <c r="I23">
        <v>33</v>
      </c>
    </row>
    <row r="24" spans="1:10" x14ac:dyDescent="0.2">
      <c r="A24" s="2" t="s">
        <v>30</v>
      </c>
      <c r="B24" s="2" t="s">
        <v>32</v>
      </c>
      <c r="E24" s="40" t="s">
        <v>72</v>
      </c>
      <c r="F24">
        <v>31</v>
      </c>
      <c r="G24">
        <v>28</v>
      </c>
      <c r="H24">
        <v>6</v>
      </c>
      <c r="I24">
        <v>23</v>
      </c>
    </row>
    <row r="25" spans="1:10" x14ac:dyDescent="0.2">
      <c r="A25" s="2" t="s">
        <v>30</v>
      </c>
      <c r="B25" s="2" t="s">
        <v>32</v>
      </c>
      <c r="E25" s="41" t="s">
        <v>28</v>
      </c>
      <c r="F25">
        <v>38</v>
      </c>
      <c r="G25">
        <v>33</v>
      </c>
      <c r="H25">
        <v>63</v>
      </c>
      <c r="I25">
        <v>43</v>
      </c>
    </row>
    <row r="26" spans="1:10" x14ac:dyDescent="0.2">
      <c r="A26" s="2" t="s">
        <v>29</v>
      </c>
      <c r="B26" s="2" t="s">
        <v>11</v>
      </c>
      <c r="E26" t="s">
        <v>70</v>
      </c>
      <c r="F26">
        <v>100</v>
      </c>
      <c r="G26">
        <v>100</v>
      </c>
      <c r="H26">
        <v>100</v>
      </c>
      <c r="I26">
        <v>100</v>
      </c>
    </row>
    <row r="27" spans="1:10" x14ac:dyDescent="0.2">
      <c r="A27" s="2" t="s">
        <v>29</v>
      </c>
      <c r="B27" s="2" t="s">
        <v>11</v>
      </c>
    </row>
    <row r="28" spans="1:10" x14ac:dyDescent="0.2">
      <c r="A28" s="2" t="s">
        <v>30</v>
      </c>
      <c r="B28" s="2" t="s">
        <v>32</v>
      </c>
    </row>
    <row r="29" spans="1:10" x14ac:dyDescent="0.2">
      <c r="A29" s="2" t="s">
        <v>29</v>
      </c>
      <c r="B29" s="2" t="s">
        <v>32</v>
      </c>
    </row>
    <row r="30" spans="1:10" x14ac:dyDescent="0.2">
      <c r="A30" s="2" t="s">
        <v>28</v>
      </c>
      <c r="B30" s="2" t="s">
        <v>31</v>
      </c>
    </row>
    <row r="31" spans="1:10" x14ac:dyDescent="0.2">
      <c r="A31" s="2" t="s">
        <v>28</v>
      </c>
      <c r="B31" s="2" t="s">
        <v>31</v>
      </c>
    </row>
    <row r="32" spans="1:10" x14ac:dyDescent="0.2">
      <c r="A32" s="2" t="s">
        <v>29</v>
      </c>
      <c r="B32" s="2" t="s">
        <v>11</v>
      </c>
    </row>
    <row r="33" spans="1:2" x14ac:dyDescent="0.2">
      <c r="A33" s="2" t="s">
        <v>30</v>
      </c>
      <c r="B33" s="2" t="s">
        <v>11</v>
      </c>
    </row>
    <row r="34" spans="1:2" x14ac:dyDescent="0.2">
      <c r="A34" s="2" t="s">
        <v>29</v>
      </c>
      <c r="B34" s="2" t="s">
        <v>32</v>
      </c>
    </row>
    <row r="35" spans="1:2" x14ac:dyDescent="0.2">
      <c r="A35" s="2" t="s">
        <v>30</v>
      </c>
      <c r="B35" s="2" t="s">
        <v>11</v>
      </c>
    </row>
    <row r="36" spans="1:2" x14ac:dyDescent="0.2">
      <c r="A36" s="2" t="s">
        <v>30</v>
      </c>
      <c r="B36" s="2" t="s">
        <v>11</v>
      </c>
    </row>
    <row r="37" spans="1:2" x14ac:dyDescent="0.2">
      <c r="A37" s="2" t="s">
        <v>28</v>
      </c>
      <c r="B37" s="2" t="s">
        <v>11</v>
      </c>
    </row>
    <row r="38" spans="1:2" x14ac:dyDescent="0.2">
      <c r="A38" s="2" t="s">
        <v>28</v>
      </c>
      <c r="B38" s="2" t="s">
        <v>31</v>
      </c>
    </row>
    <row r="39" spans="1:2" x14ac:dyDescent="0.2">
      <c r="A39" s="2" t="s">
        <v>28</v>
      </c>
      <c r="B39" s="2" t="s">
        <v>31</v>
      </c>
    </row>
    <row r="40" spans="1:2" x14ac:dyDescent="0.2">
      <c r="A40" s="2" t="s">
        <v>29</v>
      </c>
      <c r="B40" s="2" t="s">
        <v>32</v>
      </c>
    </row>
    <row r="41" spans="1:2" x14ac:dyDescent="0.2">
      <c r="A41" s="2" t="s">
        <v>28</v>
      </c>
      <c r="B41" s="2" t="s">
        <v>32</v>
      </c>
    </row>
    <row r="42" spans="1:2" x14ac:dyDescent="0.2">
      <c r="A42" s="2" t="s">
        <v>28</v>
      </c>
      <c r="B42" s="2" t="s">
        <v>32</v>
      </c>
    </row>
    <row r="43" spans="1:2" x14ac:dyDescent="0.2">
      <c r="A43" s="2" t="s">
        <v>28</v>
      </c>
      <c r="B43" s="2" t="s">
        <v>11</v>
      </c>
    </row>
    <row r="44" spans="1:2" x14ac:dyDescent="0.2">
      <c r="A44" s="2" t="s">
        <v>29</v>
      </c>
      <c r="B44" s="2" t="s">
        <v>11</v>
      </c>
    </row>
    <row r="45" spans="1:2" x14ac:dyDescent="0.2">
      <c r="A45" s="2" t="s">
        <v>28</v>
      </c>
      <c r="B45" s="2" t="s">
        <v>32</v>
      </c>
    </row>
    <row r="46" spans="1:2" x14ac:dyDescent="0.2">
      <c r="A46" s="2" t="s">
        <v>30</v>
      </c>
      <c r="B46" s="2" t="s">
        <v>32</v>
      </c>
    </row>
    <row r="47" spans="1:2" x14ac:dyDescent="0.2">
      <c r="A47" s="2" t="s">
        <v>30</v>
      </c>
      <c r="B47" s="2" t="s">
        <v>32</v>
      </c>
    </row>
    <row r="48" spans="1:2" x14ac:dyDescent="0.2">
      <c r="A48" s="2" t="s">
        <v>28</v>
      </c>
      <c r="B48" s="2" t="s">
        <v>31</v>
      </c>
    </row>
    <row r="49" spans="1:2" x14ac:dyDescent="0.2">
      <c r="A49" s="2" t="s">
        <v>28</v>
      </c>
      <c r="B49" s="2" t="s">
        <v>31</v>
      </c>
    </row>
    <row r="50" spans="1:2" x14ac:dyDescent="0.2">
      <c r="A50" s="2" t="s">
        <v>29</v>
      </c>
      <c r="B50" s="2" t="s">
        <v>32</v>
      </c>
    </row>
    <row r="51" spans="1:2" x14ac:dyDescent="0.2">
      <c r="A51" s="2" t="s">
        <v>29</v>
      </c>
      <c r="B51" s="2" t="s">
        <v>32</v>
      </c>
    </row>
    <row r="52" spans="1:2" x14ac:dyDescent="0.2">
      <c r="A52" s="2" t="s">
        <v>29</v>
      </c>
      <c r="B52" s="2" t="s">
        <v>11</v>
      </c>
    </row>
    <row r="53" spans="1:2" x14ac:dyDescent="0.2">
      <c r="A53" s="2" t="s">
        <v>30</v>
      </c>
      <c r="B53" s="2" t="s">
        <v>11</v>
      </c>
    </row>
    <row r="54" spans="1:2" x14ac:dyDescent="0.2">
      <c r="A54" s="2" t="s">
        <v>30</v>
      </c>
      <c r="B54" s="2" t="s">
        <v>11</v>
      </c>
    </row>
    <row r="55" spans="1:2" x14ac:dyDescent="0.2">
      <c r="A55" s="2" t="s">
        <v>28</v>
      </c>
      <c r="B55" s="2" t="s">
        <v>11</v>
      </c>
    </row>
    <row r="56" spans="1:2" x14ac:dyDescent="0.2">
      <c r="A56" s="2" t="s">
        <v>28</v>
      </c>
      <c r="B56" s="2" t="s">
        <v>11</v>
      </c>
    </row>
    <row r="57" spans="1:2" x14ac:dyDescent="0.2">
      <c r="A57" s="2" t="s">
        <v>28</v>
      </c>
      <c r="B57" s="2" t="s">
        <v>32</v>
      </c>
    </row>
    <row r="58" spans="1:2" x14ac:dyDescent="0.2">
      <c r="A58" s="2" t="s">
        <v>28</v>
      </c>
      <c r="B58" s="2" t="s">
        <v>32</v>
      </c>
    </row>
    <row r="59" spans="1:2" x14ac:dyDescent="0.2">
      <c r="A59" s="2" t="s">
        <v>29</v>
      </c>
      <c r="B59" s="2" t="s">
        <v>11</v>
      </c>
    </row>
    <row r="60" spans="1:2" x14ac:dyDescent="0.2">
      <c r="A60" s="2" t="s">
        <v>30</v>
      </c>
      <c r="B60" s="2" t="s">
        <v>32</v>
      </c>
    </row>
    <row r="61" spans="1:2" x14ac:dyDescent="0.2">
      <c r="A61" s="2" t="s">
        <v>28</v>
      </c>
      <c r="B61" s="2" t="s">
        <v>31</v>
      </c>
    </row>
    <row r="62" spans="1:2" x14ac:dyDescent="0.2">
      <c r="B62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H1" workbookViewId="0">
      <selection activeCell="K10" sqref="K10"/>
    </sheetView>
  </sheetViews>
  <sheetFormatPr defaultRowHeight="12.75" x14ac:dyDescent="0.2"/>
  <cols>
    <col min="1" max="1" width="10.5703125" customWidth="1"/>
    <col min="4" max="4" width="8.85546875" customWidth="1"/>
    <col min="5" max="5" width="12.85546875" customWidth="1"/>
    <col min="6" max="6" width="9.85546875" customWidth="1"/>
    <col min="8" max="8" width="12.42578125" customWidth="1"/>
  </cols>
  <sheetData>
    <row r="1" spans="1:8" ht="42.75" customHeight="1" thickBot="1" x14ac:dyDescent="0.25">
      <c r="A1" s="18">
        <f>MAX(M1)</f>
        <v>0</v>
      </c>
    </row>
    <row r="2" spans="1:8" ht="13.5" thickTop="1" x14ac:dyDescent="0.2">
      <c r="A2" s="5">
        <v>245</v>
      </c>
    </row>
    <row r="3" spans="1:8" x14ac:dyDescent="0.2">
      <c r="A3" s="2">
        <v>200</v>
      </c>
    </row>
    <row r="4" spans="1:8" x14ac:dyDescent="0.2">
      <c r="A4" s="2">
        <v>204</v>
      </c>
    </row>
    <row r="5" spans="1:8" x14ac:dyDescent="0.2">
      <c r="A5" s="2">
        <v>160</v>
      </c>
      <c r="E5" s="36" t="s">
        <v>75</v>
      </c>
      <c r="F5" s="36" t="s">
        <v>77</v>
      </c>
      <c r="G5" s="37" t="s">
        <v>74</v>
      </c>
      <c r="H5" s="36" t="s">
        <v>76</v>
      </c>
    </row>
    <row r="6" spans="1:8" x14ac:dyDescent="0.2">
      <c r="A6" s="2">
        <v>204</v>
      </c>
      <c r="E6" t="s">
        <v>78</v>
      </c>
      <c r="F6">
        <v>12</v>
      </c>
      <c r="G6">
        <v>20</v>
      </c>
      <c r="H6">
        <v>20</v>
      </c>
    </row>
    <row r="7" spans="1:8" x14ac:dyDescent="0.2">
      <c r="A7" s="2">
        <v>220</v>
      </c>
      <c r="E7" t="s">
        <v>79</v>
      </c>
      <c r="F7">
        <v>19</v>
      </c>
      <c r="G7">
        <v>32</v>
      </c>
      <c r="H7">
        <v>52</v>
      </c>
    </row>
    <row r="8" spans="1:8" x14ac:dyDescent="0.2">
      <c r="A8" s="2">
        <v>110</v>
      </c>
      <c r="E8" t="s">
        <v>80</v>
      </c>
      <c r="F8">
        <v>3</v>
      </c>
      <c r="G8">
        <v>5</v>
      </c>
      <c r="H8">
        <v>57</v>
      </c>
    </row>
    <row r="9" spans="1:8" x14ac:dyDescent="0.2">
      <c r="A9" s="2">
        <v>122</v>
      </c>
      <c r="E9" t="s">
        <v>81</v>
      </c>
      <c r="F9">
        <v>1</v>
      </c>
      <c r="G9">
        <v>2</v>
      </c>
      <c r="H9">
        <v>59</v>
      </c>
    </row>
    <row r="10" spans="1:8" x14ac:dyDescent="0.2">
      <c r="A10" s="2">
        <v>65</v>
      </c>
      <c r="E10" t="s">
        <v>82</v>
      </c>
      <c r="F10">
        <v>14</v>
      </c>
      <c r="G10">
        <v>23</v>
      </c>
      <c r="H10">
        <v>82</v>
      </c>
    </row>
    <row r="11" spans="1:8" x14ac:dyDescent="0.2">
      <c r="A11" s="2">
        <v>220</v>
      </c>
      <c r="E11" t="s">
        <v>83</v>
      </c>
      <c r="F11">
        <v>2</v>
      </c>
      <c r="G11">
        <v>3</v>
      </c>
      <c r="H11">
        <v>85</v>
      </c>
    </row>
    <row r="12" spans="1:8" x14ac:dyDescent="0.2">
      <c r="A12" s="2">
        <v>200</v>
      </c>
      <c r="E12" t="s">
        <v>84</v>
      </c>
      <c r="F12">
        <v>9</v>
      </c>
      <c r="G12">
        <v>15</v>
      </c>
      <c r="H12">
        <v>100</v>
      </c>
    </row>
    <row r="13" spans="1:8" x14ac:dyDescent="0.2">
      <c r="A13" s="2">
        <v>85</v>
      </c>
      <c r="E13" t="s">
        <v>70</v>
      </c>
      <c r="F13">
        <v>60</v>
      </c>
      <c r="G13">
        <v>100</v>
      </c>
    </row>
    <row r="14" spans="1:8" x14ac:dyDescent="0.2">
      <c r="A14" s="2">
        <v>100</v>
      </c>
    </row>
    <row r="15" spans="1:8" x14ac:dyDescent="0.2">
      <c r="A15" s="2">
        <v>280</v>
      </c>
    </row>
    <row r="16" spans="1:8" x14ac:dyDescent="0.2">
      <c r="A16" s="2">
        <v>80</v>
      </c>
    </row>
    <row r="17" spans="1:1" x14ac:dyDescent="0.2">
      <c r="A17" s="2">
        <v>110</v>
      </c>
    </row>
    <row r="18" spans="1:1" x14ac:dyDescent="0.2">
      <c r="A18" s="2">
        <v>110</v>
      </c>
    </row>
    <row r="19" spans="1:1" x14ac:dyDescent="0.2">
      <c r="A19" s="2">
        <v>75</v>
      </c>
    </row>
    <row r="20" spans="1:1" x14ac:dyDescent="0.2">
      <c r="A20" s="2">
        <v>220</v>
      </c>
    </row>
    <row r="21" spans="1:1" x14ac:dyDescent="0.2">
      <c r="A21" s="2">
        <v>220</v>
      </c>
    </row>
    <row r="22" spans="1:1" x14ac:dyDescent="0.2">
      <c r="A22" s="2">
        <v>240</v>
      </c>
    </row>
    <row r="23" spans="1:1" x14ac:dyDescent="0.2">
      <c r="A23" s="2">
        <v>64</v>
      </c>
    </row>
    <row r="24" spans="1:1" x14ac:dyDescent="0.2">
      <c r="A24" s="2">
        <v>285</v>
      </c>
    </row>
    <row r="25" spans="1:1" x14ac:dyDescent="0.2">
      <c r="A25" s="2">
        <v>288</v>
      </c>
    </row>
    <row r="26" spans="1:1" x14ac:dyDescent="0.2">
      <c r="A26" s="2">
        <v>200</v>
      </c>
    </row>
    <row r="27" spans="1:1" x14ac:dyDescent="0.2">
      <c r="A27" s="2">
        <v>110</v>
      </c>
    </row>
    <row r="28" spans="1:1" x14ac:dyDescent="0.2">
      <c r="A28" s="2">
        <v>220</v>
      </c>
    </row>
    <row r="29" spans="1:1" x14ac:dyDescent="0.2">
      <c r="A29" s="2">
        <v>110</v>
      </c>
    </row>
    <row r="30" spans="1:1" x14ac:dyDescent="0.2">
      <c r="A30" s="2">
        <v>90</v>
      </c>
    </row>
    <row r="31" spans="1:1" x14ac:dyDescent="0.2">
      <c r="A31" s="2">
        <v>110</v>
      </c>
    </row>
    <row r="32" spans="1:1" x14ac:dyDescent="0.2">
      <c r="A32" s="2">
        <v>66</v>
      </c>
    </row>
    <row r="33" spans="1:1" x14ac:dyDescent="0.2">
      <c r="A33" s="2">
        <v>75</v>
      </c>
    </row>
    <row r="34" spans="1:1" x14ac:dyDescent="0.2">
      <c r="A34" s="2">
        <v>110</v>
      </c>
    </row>
    <row r="35" spans="1:1" x14ac:dyDescent="0.2">
      <c r="A35" s="2">
        <v>220</v>
      </c>
    </row>
    <row r="36" spans="1:1" x14ac:dyDescent="0.2">
      <c r="A36" s="2">
        <v>180</v>
      </c>
    </row>
    <row r="37" spans="1:1" x14ac:dyDescent="0.2">
      <c r="A37" s="2">
        <v>100</v>
      </c>
    </row>
    <row r="38" spans="1:1" x14ac:dyDescent="0.2">
      <c r="A38" s="2">
        <v>110</v>
      </c>
    </row>
    <row r="39" spans="1:1" x14ac:dyDescent="0.2">
      <c r="A39" s="2">
        <v>280</v>
      </c>
    </row>
    <row r="40" spans="1:1" x14ac:dyDescent="0.2">
      <c r="A40" s="2">
        <v>100</v>
      </c>
    </row>
    <row r="41" spans="1:1" x14ac:dyDescent="0.2">
      <c r="A41" s="2">
        <v>295</v>
      </c>
    </row>
    <row r="42" spans="1:1" x14ac:dyDescent="0.2">
      <c r="A42" s="2">
        <v>220</v>
      </c>
    </row>
    <row r="43" spans="1:1" x14ac:dyDescent="0.2">
      <c r="A43" s="2">
        <v>280</v>
      </c>
    </row>
    <row r="44" spans="1:1" x14ac:dyDescent="0.2">
      <c r="A44" s="2">
        <v>60</v>
      </c>
    </row>
    <row r="45" spans="1:1" x14ac:dyDescent="0.2">
      <c r="A45" s="2">
        <v>200</v>
      </c>
    </row>
    <row r="46" spans="1:1" x14ac:dyDescent="0.2">
      <c r="A46" s="2">
        <v>145</v>
      </c>
    </row>
    <row r="47" spans="1:1" x14ac:dyDescent="0.2">
      <c r="A47" s="2">
        <v>100</v>
      </c>
    </row>
    <row r="48" spans="1:1" x14ac:dyDescent="0.2">
      <c r="A48" s="2">
        <v>290</v>
      </c>
    </row>
    <row r="49" spans="1:1" x14ac:dyDescent="0.2">
      <c r="A49" s="2">
        <v>75</v>
      </c>
    </row>
    <row r="50" spans="1:1" x14ac:dyDescent="0.2">
      <c r="A50" s="2">
        <v>120</v>
      </c>
    </row>
    <row r="51" spans="1:1" x14ac:dyDescent="0.2">
      <c r="A51" s="2">
        <v>105</v>
      </c>
    </row>
    <row r="52" spans="1:1" x14ac:dyDescent="0.2">
      <c r="A52" s="2">
        <v>110</v>
      </c>
    </row>
    <row r="53" spans="1:1" x14ac:dyDescent="0.2">
      <c r="A53" s="2">
        <v>140</v>
      </c>
    </row>
    <row r="54" spans="1:1" x14ac:dyDescent="0.2">
      <c r="A54" s="2">
        <v>105</v>
      </c>
    </row>
    <row r="55" spans="1:1" x14ac:dyDescent="0.2">
      <c r="A55" s="2">
        <v>90</v>
      </c>
    </row>
    <row r="56" spans="1:1" x14ac:dyDescent="0.2">
      <c r="A56" s="2">
        <v>277</v>
      </c>
    </row>
    <row r="57" spans="1:1" x14ac:dyDescent="0.2">
      <c r="A57" s="2">
        <v>90</v>
      </c>
    </row>
    <row r="58" spans="1:1" x14ac:dyDescent="0.2">
      <c r="A58" s="2">
        <v>120</v>
      </c>
    </row>
    <row r="59" spans="1:1" x14ac:dyDescent="0.2">
      <c r="A59" s="2">
        <v>288</v>
      </c>
    </row>
    <row r="60" spans="1:1" x14ac:dyDescent="0.2">
      <c r="A60" s="2">
        <v>220</v>
      </c>
    </row>
    <row r="61" spans="1:1" x14ac:dyDescent="0.2">
      <c r="A61" s="2">
        <v>100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N4" zoomScaleNormal="100" workbookViewId="0">
      <selection activeCell="L20" sqref="L20"/>
    </sheetView>
  </sheetViews>
  <sheetFormatPr defaultRowHeight="12.75" x14ac:dyDescent="0.2"/>
  <cols>
    <col min="1" max="1" width="14.28515625" customWidth="1"/>
    <col min="4" max="4" width="13.85546875" bestFit="1" customWidth="1"/>
    <col min="5" max="5" width="19.42578125" customWidth="1"/>
  </cols>
  <sheetData>
    <row r="1" spans="1:5" ht="31.5" customHeight="1" thickBot="1" x14ac:dyDescent="0.25">
      <c r="A1" s="18" t="s">
        <v>46</v>
      </c>
    </row>
    <row r="2" spans="1:5" ht="13.5" thickTop="1" x14ac:dyDescent="0.2">
      <c r="A2" s="7" t="s">
        <v>42</v>
      </c>
    </row>
    <row r="3" spans="1:5" x14ac:dyDescent="0.2">
      <c r="A3" s="4" t="s">
        <v>43</v>
      </c>
    </row>
    <row r="4" spans="1:5" x14ac:dyDescent="0.2">
      <c r="A4" s="4" t="s">
        <v>44</v>
      </c>
    </row>
    <row r="5" spans="1:5" x14ac:dyDescent="0.2">
      <c r="A5" s="4" t="s">
        <v>45</v>
      </c>
    </row>
    <row r="6" spans="1:5" x14ac:dyDescent="0.2">
      <c r="A6" s="4" t="s">
        <v>43</v>
      </c>
    </row>
    <row r="7" spans="1:5" x14ac:dyDescent="0.2">
      <c r="A7" s="4" t="s">
        <v>42</v>
      </c>
    </row>
    <row r="8" spans="1:5" x14ac:dyDescent="0.2">
      <c r="A8" s="4" t="s">
        <v>42</v>
      </c>
    </row>
    <row r="9" spans="1:5" x14ac:dyDescent="0.2">
      <c r="A9" s="4" t="s">
        <v>42</v>
      </c>
    </row>
    <row r="10" spans="1:5" x14ac:dyDescent="0.2">
      <c r="A10" s="4" t="s">
        <v>42</v>
      </c>
    </row>
    <row r="11" spans="1:5" x14ac:dyDescent="0.2">
      <c r="A11" s="4" t="s">
        <v>44</v>
      </c>
    </row>
    <row r="12" spans="1:5" x14ac:dyDescent="0.2">
      <c r="A12" s="4" t="s">
        <v>44</v>
      </c>
    </row>
    <row r="13" spans="1:5" x14ac:dyDescent="0.2">
      <c r="A13" s="4" t="s">
        <v>44</v>
      </c>
    </row>
    <row r="14" spans="1:5" x14ac:dyDescent="0.2">
      <c r="A14" s="4" t="s">
        <v>44</v>
      </c>
    </row>
    <row r="15" spans="1:5" x14ac:dyDescent="0.2">
      <c r="A15" s="4" t="s">
        <v>45</v>
      </c>
    </row>
    <row r="16" spans="1:5" x14ac:dyDescent="0.2">
      <c r="A16" s="4" t="s">
        <v>45</v>
      </c>
      <c r="D16" s="21"/>
      <c r="E16" s="22"/>
    </row>
    <row r="17" spans="1:5" x14ac:dyDescent="0.2">
      <c r="A17" s="4" t="s">
        <v>45</v>
      </c>
      <c r="D17" s="21"/>
      <c r="E17" s="22"/>
    </row>
    <row r="18" spans="1:5" x14ac:dyDescent="0.2">
      <c r="A18" s="4" t="s">
        <v>45</v>
      </c>
      <c r="D18" s="21"/>
      <c r="E18" s="22"/>
    </row>
    <row r="19" spans="1:5" x14ac:dyDescent="0.2">
      <c r="A19" s="4" t="s">
        <v>45</v>
      </c>
      <c r="D19" s="21"/>
      <c r="E19" s="22"/>
    </row>
    <row r="20" spans="1:5" x14ac:dyDescent="0.2">
      <c r="A20" s="4" t="s">
        <v>44</v>
      </c>
      <c r="D20" s="21"/>
      <c r="E20" s="22"/>
    </row>
    <row r="21" spans="1:5" x14ac:dyDescent="0.2">
      <c r="A21" s="4" t="s">
        <v>43</v>
      </c>
    </row>
    <row r="22" spans="1:5" x14ac:dyDescent="0.2">
      <c r="A22" s="4" t="s">
        <v>43</v>
      </c>
    </row>
    <row r="23" spans="1:5" x14ac:dyDescent="0.2">
      <c r="A23" s="4" t="s">
        <v>45</v>
      </c>
    </row>
    <row r="24" spans="1:5" x14ac:dyDescent="0.2">
      <c r="A24" s="4" t="s">
        <v>42</v>
      </c>
    </row>
    <row r="25" spans="1:5" x14ac:dyDescent="0.2">
      <c r="A25" s="4" t="s">
        <v>42</v>
      </c>
    </row>
    <row r="26" spans="1:5" x14ac:dyDescent="0.2">
      <c r="A26" s="4" t="s">
        <v>43</v>
      </c>
    </row>
    <row r="27" spans="1:5" x14ac:dyDescent="0.2">
      <c r="A27" s="4" t="s">
        <v>45</v>
      </c>
    </row>
    <row r="28" spans="1:5" x14ac:dyDescent="0.2">
      <c r="A28" s="4" t="s">
        <v>43</v>
      </c>
    </row>
    <row r="29" spans="1:5" x14ac:dyDescent="0.2">
      <c r="A29" s="4" t="s">
        <v>42</v>
      </c>
    </row>
    <row r="30" spans="1:5" x14ac:dyDescent="0.2">
      <c r="A30" s="4" t="s">
        <v>42</v>
      </c>
    </row>
    <row r="31" spans="1:5" x14ac:dyDescent="0.2">
      <c r="A31" s="4" t="s">
        <v>42</v>
      </c>
    </row>
    <row r="32" spans="1:5" x14ac:dyDescent="0.2">
      <c r="A32" s="4" t="s">
        <v>42</v>
      </c>
    </row>
    <row r="33" spans="1:1" x14ac:dyDescent="0.2">
      <c r="A33" s="4" t="s">
        <v>42</v>
      </c>
    </row>
    <row r="34" spans="1:1" x14ac:dyDescent="0.2">
      <c r="A34" s="4" t="s">
        <v>42</v>
      </c>
    </row>
    <row r="35" spans="1:1" x14ac:dyDescent="0.2">
      <c r="A35" s="4" t="s">
        <v>45</v>
      </c>
    </row>
    <row r="36" spans="1:1" x14ac:dyDescent="0.2">
      <c r="A36" s="4" t="s">
        <v>45</v>
      </c>
    </row>
    <row r="37" spans="1:1" x14ac:dyDescent="0.2">
      <c r="A37" s="4" t="s">
        <v>42</v>
      </c>
    </row>
    <row r="38" spans="1:1" x14ac:dyDescent="0.2">
      <c r="A38" s="4" t="s">
        <v>43</v>
      </c>
    </row>
    <row r="39" spans="1:1" x14ac:dyDescent="0.2">
      <c r="A39" s="4" t="s">
        <v>43</v>
      </c>
    </row>
    <row r="40" spans="1:1" x14ac:dyDescent="0.2">
      <c r="A40" s="4" t="s">
        <v>44</v>
      </c>
    </row>
    <row r="41" spans="1:1" x14ac:dyDescent="0.2">
      <c r="A41" s="4" t="s">
        <v>44</v>
      </c>
    </row>
    <row r="42" spans="1:1" x14ac:dyDescent="0.2">
      <c r="A42" s="4" t="s">
        <v>44</v>
      </c>
    </row>
    <row r="43" spans="1:1" x14ac:dyDescent="0.2">
      <c r="A43" s="4" t="s">
        <v>43</v>
      </c>
    </row>
    <row r="44" spans="1:1" x14ac:dyDescent="0.2">
      <c r="A44" s="4" t="s">
        <v>43</v>
      </c>
    </row>
    <row r="45" spans="1:1" x14ac:dyDescent="0.2">
      <c r="A45" s="4" t="s">
        <v>43</v>
      </c>
    </row>
    <row r="46" spans="1:1" x14ac:dyDescent="0.2">
      <c r="A46" s="4" t="s">
        <v>42</v>
      </c>
    </row>
    <row r="47" spans="1:1" x14ac:dyDescent="0.2">
      <c r="A47" s="4" t="s">
        <v>44</v>
      </c>
    </row>
    <row r="48" spans="1:1" x14ac:dyDescent="0.2">
      <c r="A48" s="4" t="s">
        <v>44</v>
      </c>
    </row>
    <row r="49" spans="1:1" x14ac:dyDescent="0.2">
      <c r="A49" s="4" t="s">
        <v>44</v>
      </c>
    </row>
    <row r="50" spans="1:1" x14ac:dyDescent="0.2">
      <c r="A50" s="4" t="s">
        <v>42</v>
      </c>
    </row>
    <row r="51" spans="1:1" x14ac:dyDescent="0.2">
      <c r="A51" s="4" t="s">
        <v>42</v>
      </c>
    </row>
    <row r="52" spans="1:1" x14ac:dyDescent="0.2">
      <c r="A52" s="4" t="s">
        <v>42</v>
      </c>
    </row>
    <row r="53" spans="1:1" x14ac:dyDescent="0.2">
      <c r="A53" s="4" t="s">
        <v>44</v>
      </c>
    </row>
    <row r="54" spans="1:1" x14ac:dyDescent="0.2">
      <c r="A54" s="4" t="s">
        <v>45</v>
      </c>
    </row>
    <row r="55" spans="1:1" x14ac:dyDescent="0.2">
      <c r="A55" s="4" t="s">
        <v>45</v>
      </c>
    </row>
    <row r="56" spans="1:1" x14ac:dyDescent="0.2">
      <c r="A56" s="4" t="s">
        <v>45</v>
      </c>
    </row>
    <row r="57" spans="1:1" x14ac:dyDescent="0.2">
      <c r="A57" s="4" t="s">
        <v>44</v>
      </c>
    </row>
    <row r="58" spans="1:1" x14ac:dyDescent="0.2">
      <c r="A58" s="4" t="s">
        <v>44</v>
      </c>
    </row>
    <row r="59" spans="1:1" x14ac:dyDescent="0.2">
      <c r="A59" s="4" t="s">
        <v>42</v>
      </c>
    </row>
    <row r="60" spans="1:1" x14ac:dyDescent="0.2">
      <c r="A60" s="4" t="s">
        <v>42</v>
      </c>
    </row>
    <row r="61" spans="1:1" x14ac:dyDescent="0.2">
      <c r="A61" s="4" t="s">
        <v>45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'Question 5'!A61</xm:f>
              <xm:sqref>F6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A61"/>
    </sheetView>
  </sheetViews>
  <sheetFormatPr defaultRowHeight="12.75" x14ac:dyDescent="0.2"/>
  <cols>
    <col min="1" max="1" width="18.85546875" customWidth="1"/>
    <col min="4" max="4" width="15.5703125" customWidth="1"/>
    <col min="5" max="5" width="13.42578125" bestFit="1" customWidth="1"/>
    <col min="6" max="6" width="16.28515625" customWidth="1"/>
    <col min="7" max="7" width="22" bestFit="1" customWidth="1"/>
  </cols>
  <sheetData>
    <row r="1" spans="1:7" ht="24" customHeight="1" x14ac:dyDescent="0.2">
      <c r="A1" s="28" t="s">
        <v>22</v>
      </c>
    </row>
    <row r="2" spans="1:7" x14ac:dyDescent="0.2">
      <c r="A2" s="2" t="s">
        <v>9</v>
      </c>
    </row>
    <row r="3" spans="1:7" x14ac:dyDescent="0.2">
      <c r="A3" s="2" t="s">
        <v>10</v>
      </c>
      <c r="E3" t="s">
        <v>85</v>
      </c>
    </row>
    <row r="4" spans="1:7" x14ac:dyDescent="0.2">
      <c r="A4" s="2" t="s">
        <v>38</v>
      </c>
    </row>
    <row r="5" spans="1:7" x14ac:dyDescent="0.2">
      <c r="A5" s="2" t="s">
        <v>39</v>
      </c>
      <c r="D5" t="s">
        <v>22</v>
      </c>
      <c r="E5" t="s">
        <v>68</v>
      </c>
      <c r="F5" t="s">
        <v>74</v>
      </c>
    </row>
    <row r="6" spans="1:7" x14ac:dyDescent="0.2">
      <c r="A6" s="2" t="s">
        <v>38</v>
      </c>
      <c r="D6" t="s">
        <v>9</v>
      </c>
      <c r="E6">
        <v>18</v>
      </c>
      <c r="F6">
        <v>30</v>
      </c>
    </row>
    <row r="7" spans="1:7" x14ac:dyDescent="0.2">
      <c r="A7" s="2" t="s">
        <v>10</v>
      </c>
      <c r="D7" t="s">
        <v>86</v>
      </c>
      <c r="E7">
        <v>19</v>
      </c>
      <c r="F7">
        <v>31.7</v>
      </c>
    </row>
    <row r="8" spans="1:7" x14ac:dyDescent="0.2">
      <c r="A8" s="2" t="s">
        <v>10</v>
      </c>
      <c r="D8" t="s">
        <v>38</v>
      </c>
      <c r="E8">
        <v>16</v>
      </c>
      <c r="F8">
        <v>26.7</v>
      </c>
    </row>
    <row r="9" spans="1:7" x14ac:dyDescent="0.2">
      <c r="A9" s="2" t="s">
        <v>10</v>
      </c>
      <c r="D9" t="s">
        <v>39</v>
      </c>
      <c r="E9">
        <v>7</v>
      </c>
      <c r="F9">
        <v>11.7</v>
      </c>
    </row>
    <row r="10" spans="1:7" x14ac:dyDescent="0.2">
      <c r="A10" s="2" t="s">
        <v>9</v>
      </c>
      <c r="D10" t="s">
        <v>70</v>
      </c>
      <c r="E10">
        <v>60</v>
      </c>
      <c r="F10">
        <v>100</v>
      </c>
    </row>
    <row r="11" spans="1:7" x14ac:dyDescent="0.2">
      <c r="A11" s="2" t="s">
        <v>9</v>
      </c>
    </row>
    <row r="12" spans="1:7" x14ac:dyDescent="0.2">
      <c r="A12" s="2" t="s">
        <v>9</v>
      </c>
    </row>
    <row r="13" spans="1:7" x14ac:dyDescent="0.2">
      <c r="A13" s="2" t="s">
        <v>10</v>
      </c>
      <c r="F13" s="21"/>
      <c r="G13" s="23"/>
    </row>
    <row r="14" spans="1:7" x14ac:dyDescent="0.2">
      <c r="A14" s="2" t="s">
        <v>38</v>
      </c>
      <c r="F14" s="21"/>
      <c r="G14" s="23"/>
    </row>
    <row r="15" spans="1:7" x14ac:dyDescent="0.2">
      <c r="A15" s="2" t="s">
        <v>38</v>
      </c>
      <c r="F15" s="21"/>
      <c r="G15" s="23"/>
    </row>
    <row r="16" spans="1:7" x14ac:dyDescent="0.2">
      <c r="A16" s="2" t="s">
        <v>9</v>
      </c>
      <c r="F16" s="21"/>
      <c r="G16" s="23"/>
    </row>
    <row r="17" spans="1:7" x14ac:dyDescent="0.2">
      <c r="A17" s="2" t="s">
        <v>10</v>
      </c>
      <c r="F17" s="21"/>
      <c r="G17" s="23"/>
    </row>
    <row r="18" spans="1:7" x14ac:dyDescent="0.2">
      <c r="A18" s="2" t="s">
        <v>10</v>
      </c>
    </row>
    <row r="19" spans="1:7" x14ac:dyDescent="0.2">
      <c r="A19" s="2" t="s">
        <v>10</v>
      </c>
    </row>
    <row r="20" spans="1:7" x14ac:dyDescent="0.2">
      <c r="A20" s="2" t="s">
        <v>38</v>
      </c>
    </row>
    <row r="21" spans="1:7" x14ac:dyDescent="0.2">
      <c r="A21" s="2" t="s">
        <v>10</v>
      </c>
      <c r="D21" s="21"/>
      <c r="E21" s="22"/>
    </row>
    <row r="22" spans="1:7" x14ac:dyDescent="0.2">
      <c r="A22" s="2" t="s">
        <v>10</v>
      </c>
      <c r="D22" s="21"/>
      <c r="E22" s="22"/>
    </row>
    <row r="23" spans="1:7" x14ac:dyDescent="0.2">
      <c r="A23" s="2" t="s">
        <v>39</v>
      </c>
      <c r="D23" s="21"/>
      <c r="E23" s="22"/>
    </row>
    <row r="24" spans="1:7" x14ac:dyDescent="0.2">
      <c r="A24" s="2" t="s">
        <v>38</v>
      </c>
      <c r="D24" s="21"/>
      <c r="E24" s="22"/>
    </row>
    <row r="25" spans="1:7" x14ac:dyDescent="0.2">
      <c r="A25" s="2" t="s">
        <v>9</v>
      </c>
    </row>
    <row r="26" spans="1:7" x14ac:dyDescent="0.2">
      <c r="A26" s="2" t="s">
        <v>38</v>
      </c>
    </row>
    <row r="27" spans="1:7" x14ac:dyDescent="0.2">
      <c r="A27" s="2" t="s">
        <v>38</v>
      </c>
    </row>
    <row r="28" spans="1:7" x14ac:dyDescent="0.2">
      <c r="A28" s="2" t="s">
        <v>38</v>
      </c>
    </row>
    <row r="29" spans="1:7" x14ac:dyDescent="0.2">
      <c r="A29" s="2" t="s">
        <v>9</v>
      </c>
    </row>
    <row r="30" spans="1:7" x14ac:dyDescent="0.2">
      <c r="A30" s="2" t="s">
        <v>9</v>
      </c>
    </row>
    <row r="31" spans="1:7" x14ac:dyDescent="0.2">
      <c r="A31" s="2" t="s">
        <v>39</v>
      </c>
    </row>
    <row r="32" spans="1:7" x14ac:dyDescent="0.2">
      <c r="A32" s="2" t="s">
        <v>9</v>
      </c>
    </row>
    <row r="33" spans="1:1" x14ac:dyDescent="0.2">
      <c r="A33" s="2" t="s">
        <v>10</v>
      </c>
    </row>
    <row r="34" spans="1:1" x14ac:dyDescent="0.2">
      <c r="A34" s="2" t="s">
        <v>10</v>
      </c>
    </row>
    <row r="35" spans="1:1" x14ac:dyDescent="0.2">
      <c r="A35" s="2" t="s">
        <v>10</v>
      </c>
    </row>
    <row r="36" spans="1:1" x14ac:dyDescent="0.2">
      <c r="A36" s="2" t="s">
        <v>10</v>
      </c>
    </row>
    <row r="37" spans="1:1" x14ac:dyDescent="0.2">
      <c r="A37" s="2" t="s">
        <v>10</v>
      </c>
    </row>
    <row r="38" spans="1:1" x14ac:dyDescent="0.2">
      <c r="A38" s="2" t="s">
        <v>10</v>
      </c>
    </row>
    <row r="39" spans="1:1" x14ac:dyDescent="0.2">
      <c r="A39" s="2" t="s">
        <v>10</v>
      </c>
    </row>
    <row r="40" spans="1:1" x14ac:dyDescent="0.2">
      <c r="A40" s="2" t="s">
        <v>9</v>
      </c>
    </row>
    <row r="41" spans="1:1" x14ac:dyDescent="0.2">
      <c r="A41" s="2" t="s">
        <v>9</v>
      </c>
    </row>
    <row r="42" spans="1:1" x14ac:dyDescent="0.2">
      <c r="A42" s="2" t="s">
        <v>38</v>
      </c>
    </row>
    <row r="43" spans="1:1" x14ac:dyDescent="0.2">
      <c r="A43" s="2" t="s">
        <v>39</v>
      </c>
    </row>
    <row r="44" spans="1:1" x14ac:dyDescent="0.2">
      <c r="A44" s="2" t="s">
        <v>39</v>
      </c>
    </row>
    <row r="45" spans="1:1" x14ac:dyDescent="0.2">
      <c r="A45" s="2" t="s">
        <v>39</v>
      </c>
    </row>
    <row r="46" spans="1:1" x14ac:dyDescent="0.2">
      <c r="A46" s="2" t="s">
        <v>38</v>
      </c>
    </row>
    <row r="47" spans="1:1" x14ac:dyDescent="0.2">
      <c r="A47" s="2" t="s">
        <v>10</v>
      </c>
    </row>
    <row r="48" spans="1:1" x14ac:dyDescent="0.2">
      <c r="A48" s="2" t="s">
        <v>10</v>
      </c>
    </row>
    <row r="49" spans="1:1" x14ac:dyDescent="0.2">
      <c r="A49" s="2" t="s">
        <v>9</v>
      </c>
    </row>
    <row r="50" spans="1:1" x14ac:dyDescent="0.2">
      <c r="A50" s="2" t="s">
        <v>38</v>
      </c>
    </row>
    <row r="51" spans="1:1" x14ac:dyDescent="0.2">
      <c r="A51" s="2" t="s">
        <v>38</v>
      </c>
    </row>
    <row r="52" spans="1:1" x14ac:dyDescent="0.2">
      <c r="A52" s="2" t="s">
        <v>38</v>
      </c>
    </row>
    <row r="53" spans="1:1" x14ac:dyDescent="0.2">
      <c r="A53" s="2" t="s">
        <v>9</v>
      </c>
    </row>
    <row r="54" spans="1:1" x14ac:dyDescent="0.2">
      <c r="A54" s="2" t="s">
        <v>9</v>
      </c>
    </row>
    <row r="55" spans="1:1" x14ac:dyDescent="0.2">
      <c r="A55" s="2" t="s">
        <v>38</v>
      </c>
    </row>
    <row r="56" spans="1:1" x14ac:dyDescent="0.2">
      <c r="A56" s="2" t="s">
        <v>10</v>
      </c>
    </row>
    <row r="57" spans="1:1" x14ac:dyDescent="0.2">
      <c r="A57" s="2" t="s">
        <v>10</v>
      </c>
    </row>
    <row r="58" spans="1:1" x14ac:dyDescent="0.2">
      <c r="A58" s="2" t="s">
        <v>39</v>
      </c>
    </row>
    <row r="59" spans="1:1" x14ac:dyDescent="0.2">
      <c r="A59" s="2" t="s">
        <v>38</v>
      </c>
    </row>
    <row r="60" spans="1:1" x14ac:dyDescent="0.2">
      <c r="A60" s="2" t="s">
        <v>9</v>
      </c>
    </row>
    <row r="61" spans="1:1" x14ac:dyDescent="0.2">
      <c r="A61" s="2" t="s">
        <v>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" workbookViewId="0">
      <selection activeCell="N28" sqref="N28"/>
    </sheetView>
  </sheetViews>
  <sheetFormatPr defaultRowHeight="12.75" x14ac:dyDescent="0.2"/>
  <cols>
    <col min="1" max="1" width="14.42578125" customWidth="1"/>
    <col min="2" max="2" width="13.5703125" customWidth="1"/>
    <col min="5" max="5" width="12.5703125" customWidth="1"/>
    <col min="6" max="6" width="14.7109375" customWidth="1"/>
    <col min="7" max="7" width="9.85546875" customWidth="1"/>
    <col min="8" max="8" width="8.7109375" customWidth="1"/>
    <col min="9" max="9" width="5.28515625" customWidth="1"/>
    <col min="10" max="12" width="8" customWidth="1"/>
    <col min="13" max="13" width="17.85546875" bestFit="1" customWidth="1"/>
    <col min="14" max="14" width="11.7109375" bestFit="1" customWidth="1"/>
  </cols>
  <sheetData>
    <row r="1" spans="1:9" ht="35.25" customHeight="1" thickBot="1" x14ac:dyDescent="0.25">
      <c r="A1" s="18" t="s">
        <v>23</v>
      </c>
      <c r="B1" s="18" t="s">
        <v>24</v>
      </c>
    </row>
    <row r="2" spans="1:9" ht="13.5" thickTop="1" x14ac:dyDescent="0.2">
      <c r="A2" s="7" t="s">
        <v>40</v>
      </c>
      <c r="B2" s="5" t="s">
        <v>31</v>
      </c>
    </row>
    <row r="3" spans="1:9" ht="18.75" x14ac:dyDescent="0.3">
      <c r="A3" s="7" t="s">
        <v>41</v>
      </c>
      <c r="B3" s="2" t="s">
        <v>32</v>
      </c>
      <c r="F3" s="44" t="s">
        <v>87</v>
      </c>
    </row>
    <row r="4" spans="1:9" x14ac:dyDescent="0.2">
      <c r="A4" s="7" t="s">
        <v>40</v>
      </c>
      <c r="B4" s="2" t="s">
        <v>11</v>
      </c>
    </row>
    <row r="5" spans="1:9" x14ac:dyDescent="0.2">
      <c r="A5" s="7" t="s">
        <v>41</v>
      </c>
      <c r="B5" s="2" t="s">
        <v>31</v>
      </c>
      <c r="G5" t="s">
        <v>23</v>
      </c>
    </row>
    <row r="6" spans="1:9" x14ac:dyDescent="0.2">
      <c r="A6" s="7" t="s">
        <v>40</v>
      </c>
      <c r="B6" s="2" t="s">
        <v>31</v>
      </c>
      <c r="G6" t="s">
        <v>40</v>
      </c>
      <c r="H6" t="s">
        <v>41</v>
      </c>
      <c r="I6" t="s">
        <v>70</v>
      </c>
    </row>
    <row r="7" spans="1:9" x14ac:dyDescent="0.2">
      <c r="A7" s="7" t="s">
        <v>40</v>
      </c>
      <c r="B7" s="2" t="s">
        <v>31</v>
      </c>
      <c r="F7" t="s">
        <v>31</v>
      </c>
      <c r="G7">
        <v>9</v>
      </c>
      <c r="H7">
        <v>7</v>
      </c>
      <c r="I7">
        <v>16</v>
      </c>
    </row>
    <row r="8" spans="1:9" x14ac:dyDescent="0.2">
      <c r="A8" s="7" t="s">
        <v>40</v>
      </c>
      <c r="B8" s="2" t="s">
        <v>32</v>
      </c>
      <c r="F8" t="s">
        <v>11</v>
      </c>
      <c r="G8">
        <v>9</v>
      </c>
      <c r="H8">
        <v>9</v>
      </c>
      <c r="I8">
        <v>18</v>
      </c>
    </row>
    <row r="9" spans="1:9" x14ac:dyDescent="0.2">
      <c r="A9" s="7" t="s">
        <v>41</v>
      </c>
      <c r="B9" s="2" t="s">
        <v>32</v>
      </c>
      <c r="F9" t="s">
        <v>32</v>
      </c>
      <c r="G9">
        <v>13</v>
      </c>
      <c r="H9">
        <v>13</v>
      </c>
      <c r="I9">
        <v>26</v>
      </c>
    </row>
    <row r="10" spans="1:9" x14ac:dyDescent="0.2">
      <c r="A10" s="7" t="s">
        <v>40</v>
      </c>
      <c r="B10" s="2" t="s">
        <v>32</v>
      </c>
      <c r="F10" t="s">
        <v>70</v>
      </c>
      <c r="G10">
        <v>31</v>
      </c>
      <c r="H10">
        <v>29</v>
      </c>
      <c r="I10">
        <v>60</v>
      </c>
    </row>
    <row r="11" spans="1:9" x14ac:dyDescent="0.2">
      <c r="A11" s="7" t="s">
        <v>40</v>
      </c>
      <c r="B11" s="2" t="s">
        <v>32</v>
      </c>
    </row>
    <row r="12" spans="1:9" x14ac:dyDescent="0.2">
      <c r="A12" s="7" t="s">
        <v>40</v>
      </c>
      <c r="B12" s="2" t="s">
        <v>32</v>
      </c>
    </row>
    <row r="13" spans="1:9" x14ac:dyDescent="0.2">
      <c r="A13" s="7" t="s">
        <v>40</v>
      </c>
      <c r="B13" s="2" t="s">
        <v>32</v>
      </c>
    </row>
    <row r="14" spans="1:9" x14ac:dyDescent="0.2">
      <c r="A14" s="7" t="s">
        <v>41</v>
      </c>
      <c r="B14" s="2" t="s">
        <v>11</v>
      </c>
    </row>
    <row r="15" spans="1:9" x14ac:dyDescent="0.2">
      <c r="A15" s="7" t="s">
        <v>40</v>
      </c>
      <c r="B15" s="2" t="s">
        <v>11</v>
      </c>
    </row>
    <row r="16" spans="1:9" x14ac:dyDescent="0.2">
      <c r="A16" s="7" t="s">
        <v>40</v>
      </c>
      <c r="B16" s="2" t="s">
        <v>32</v>
      </c>
    </row>
    <row r="17" spans="1:8" x14ac:dyDescent="0.2">
      <c r="A17" s="7" t="s">
        <v>41</v>
      </c>
      <c r="B17" s="2" t="s">
        <v>31</v>
      </c>
    </row>
    <row r="18" spans="1:8" x14ac:dyDescent="0.2">
      <c r="A18" s="7" t="s">
        <v>41</v>
      </c>
      <c r="B18" s="2" t="s">
        <v>32</v>
      </c>
    </row>
    <row r="19" spans="1:8" x14ac:dyDescent="0.2">
      <c r="A19" s="7" t="s">
        <v>41</v>
      </c>
      <c r="B19" s="2" t="s">
        <v>32</v>
      </c>
    </row>
    <row r="20" spans="1:8" x14ac:dyDescent="0.2">
      <c r="A20" s="7" t="s">
        <v>40</v>
      </c>
      <c r="B20" s="2" t="s">
        <v>31</v>
      </c>
    </row>
    <row r="21" spans="1:8" x14ac:dyDescent="0.2">
      <c r="A21" s="7" t="s">
        <v>40</v>
      </c>
      <c r="B21" s="2" t="s">
        <v>31</v>
      </c>
    </row>
    <row r="22" spans="1:8" x14ac:dyDescent="0.2">
      <c r="A22" s="7" t="s">
        <v>40</v>
      </c>
      <c r="B22" s="2" t="s">
        <v>31</v>
      </c>
      <c r="E22" s="21"/>
      <c r="F22" s="23"/>
      <c r="G22" s="23"/>
      <c r="H22" s="23"/>
    </row>
    <row r="23" spans="1:8" x14ac:dyDescent="0.2">
      <c r="A23" s="7" t="s">
        <v>40</v>
      </c>
      <c r="B23" s="2" t="s">
        <v>31</v>
      </c>
      <c r="E23" s="21"/>
      <c r="F23" s="23"/>
      <c r="G23" s="23"/>
      <c r="H23" s="23"/>
    </row>
    <row r="24" spans="1:8" x14ac:dyDescent="0.2">
      <c r="A24" s="7" t="s">
        <v>40</v>
      </c>
      <c r="B24" s="2" t="s">
        <v>32</v>
      </c>
      <c r="E24" s="21"/>
      <c r="F24" s="23"/>
      <c r="G24" s="23"/>
      <c r="H24" s="23"/>
    </row>
    <row r="25" spans="1:8" x14ac:dyDescent="0.2">
      <c r="A25" s="7" t="s">
        <v>41</v>
      </c>
      <c r="B25" s="2" t="s">
        <v>32</v>
      </c>
      <c r="E25" s="21"/>
      <c r="F25" s="23"/>
      <c r="G25" s="23"/>
      <c r="H25" s="23"/>
    </row>
    <row r="26" spans="1:8" x14ac:dyDescent="0.2">
      <c r="A26" s="7" t="s">
        <v>40</v>
      </c>
      <c r="B26" s="2" t="s">
        <v>11</v>
      </c>
      <c r="E26" s="21"/>
      <c r="F26" s="23"/>
      <c r="G26" s="23"/>
      <c r="H26" s="23"/>
    </row>
    <row r="27" spans="1:8" x14ac:dyDescent="0.2">
      <c r="A27" s="7" t="s">
        <v>41</v>
      </c>
      <c r="B27" s="2" t="s">
        <v>11</v>
      </c>
    </row>
    <row r="28" spans="1:8" x14ac:dyDescent="0.2">
      <c r="A28" s="7" t="s">
        <v>40</v>
      </c>
      <c r="B28" s="2" t="s">
        <v>32</v>
      </c>
    </row>
    <row r="29" spans="1:8" x14ac:dyDescent="0.2">
      <c r="A29" s="7" t="s">
        <v>40</v>
      </c>
      <c r="B29" s="2" t="s">
        <v>32</v>
      </c>
    </row>
    <row r="30" spans="1:8" x14ac:dyDescent="0.2">
      <c r="A30" s="7" t="s">
        <v>40</v>
      </c>
      <c r="B30" s="2" t="s">
        <v>31</v>
      </c>
    </row>
    <row r="31" spans="1:8" x14ac:dyDescent="0.2">
      <c r="A31" s="7" t="s">
        <v>41</v>
      </c>
      <c r="B31" s="2" t="s">
        <v>31</v>
      </c>
    </row>
    <row r="32" spans="1:8" x14ac:dyDescent="0.2">
      <c r="A32" s="7" t="s">
        <v>40</v>
      </c>
      <c r="B32" s="2" t="s">
        <v>11</v>
      </c>
    </row>
    <row r="33" spans="1:2" x14ac:dyDescent="0.2">
      <c r="A33" s="7" t="s">
        <v>40</v>
      </c>
      <c r="B33" s="2" t="s">
        <v>11</v>
      </c>
    </row>
    <row r="34" spans="1:2" x14ac:dyDescent="0.2">
      <c r="A34" s="7" t="s">
        <v>41</v>
      </c>
      <c r="B34" s="2" t="s">
        <v>32</v>
      </c>
    </row>
    <row r="35" spans="1:2" x14ac:dyDescent="0.2">
      <c r="A35" s="7" t="s">
        <v>41</v>
      </c>
      <c r="B35" s="2" t="s">
        <v>11</v>
      </c>
    </row>
    <row r="36" spans="1:2" x14ac:dyDescent="0.2">
      <c r="A36" s="7" t="s">
        <v>40</v>
      </c>
      <c r="B36" s="2" t="s">
        <v>11</v>
      </c>
    </row>
    <row r="37" spans="1:2" x14ac:dyDescent="0.2">
      <c r="A37" s="7" t="s">
        <v>41</v>
      </c>
      <c r="B37" s="2" t="s">
        <v>11</v>
      </c>
    </row>
    <row r="38" spans="1:2" x14ac:dyDescent="0.2">
      <c r="A38" s="7" t="s">
        <v>40</v>
      </c>
      <c r="B38" s="2" t="s">
        <v>31</v>
      </c>
    </row>
    <row r="39" spans="1:2" x14ac:dyDescent="0.2">
      <c r="A39" s="7" t="s">
        <v>41</v>
      </c>
      <c r="B39" s="2" t="s">
        <v>31</v>
      </c>
    </row>
    <row r="40" spans="1:2" x14ac:dyDescent="0.2">
      <c r="A40" s="7" t="s">
        <v>41</v>
      </c>
      <c r="B40" s="2" t="s">
        <v>32</v>
      </c>
    </row>
    <row r="41" spans="1:2" x14ac:dyDescent="0.2">
      <c r="A41" s="7" t="s">
        <v>41</v>
      </c>
      <c r="B41" s="2" t="s">
        <v>32</v>
      </c>
    </row>
    <row r="42" spans="1:2" x14ac:dyDescent="0.2">
      <c r="A42" s="7" t="s">
        <v>41</v>
      </c>
      <c r="B42" s="2" t="s">
        <v>32</v>
      </c>
    </row>
    <row r="43" spans="1:2" x14ac:dyDescent="0.2">
      <c r="A43" s="4" t="s">
        <v>40</v>
      </c>
      <c r="B43" s="2" t="s">
        <v>11</v>
      </c>
    </row>
    <row r="44" spans="1:2" x14ac:dyDescent="0.2">
      <c r="A44" s="4" t="s">
        <v>41</v>
      </c>
      <c r="B44" s="2" t="s">
        <v>11</v>
      </c>
    </row>
    <row r="45" spans="1:2" x14ac:dyDescent="0.2">
      <c r="A45" s="4" t="s">
        <v>41</v>
      </c>
      <c r="B45" s="2" t="s">
        <v>32</v>
      </c>
    </row>
    <row r="46" spans="1:2" x14ac:dyDescent="0.2">
      <c r="A46" s="4" t="s">
        <v>41</v>
      </c>
      <c r="B46" s="2" t="s">
        <v>32</v>
      </c>
    </row>
    <row r="47" spans="1:2" x14ac:dyDescent="0.2">
      <c r="A47" s="4" t="s">
        <v>40</v>
      </c>
      <c r="B47" s="2" t="s">
        <v>32</v>
      </c>
    </row>
    <row r="48" spans="1:2" x14ac:dyDescent="0.2">
      <c r="A48" s="4" t="s">
        <v>41</v>
      </c>
      <c r="B48" s="2" t="s">
        <v>31</v>
      </c>
    </row>
    <row r="49" spans="1:2" x14ac:dyDescent="0.2">
      <c r="A49" s="4" t="s">
        <v>41</v>
      </c>
      <c r="B49" s="2" t="s">
        <v>31</v>
      </c>
    </row>
    <row r="50" spans="1:2" x14ac:dyDescent="0.2">
      <c r="A50" s="4" t="s">
        <v>40</v>
      </c>
      <c r="B50" s="2" t="s">
        <v>32</v>
      </c>
    </row>
    <row r="51" spans="1:2" x14ac:dyDescent="0.2">
      <c r="A51" s="4" t="s">
        <v>41</v>
      </c>
      <c r="B51" s="2" t="s">
        <v>32</v>
      </c>
    </row>
    <row r="52" spans="1:2" x14ac:dyDescent="0.2">
      <c r="A52" s="4" t="s">
        <v>41</v>
      </c>
      <c r="B52" s="2" t="s">
        <v>11</v>
      </c>
    </row>
    <row r="53" spans="1:2" x14ac:dyDescent="0.2">
      <c r="A53" s="4" t="s">
        <v>40</v>
      </c>
      <c r="B53" s="2" t="s">
        <v>11</v>
      </c>
    </row>
    <row r="54" spans="1:2" x14ac:dyDescent="0.2">
      <c r="A54" s="4" t="s">
        <v>41</v>
      </c>
      <c r="B54" s="2" t="s">
        <v>11</v>
      </c>
    </row>
    <row r="55" spans="1:2" x14ac:dyDescent="0.2">
      <c r="A55" s="4" t="s">
        <v>41</v>
      </c>
      <c r="B55" s="2" t="s">
        <v>11</v>
      </c>
    </row>
    <row r="56" spans="1:2" x14ac:dyDescent="0.2">
      <c r="A56" s="4" t="s">
        <v>40</v>
      </c>
      <c r="B56" s="2" t="s">
        <v>11</v>
      </c>
    </row>
    <row r="57" spans="1:2" x14ac:dyDescent="0.2">
      <c r="A57" s="4" t="s">
        <v>41</v>
      </c>
      <c r="B57" s="2" t="s">
        <v>32</v>
      </c>
    </row>
    <row r="58" spans="1:2" x14ac:dyDescent="0.2">
      <c r="A58" s="4" t="s">
        <v>40</v>
      </c>
      <c r="B58" s="2" t="s">
        <v>32</v>
      </c>
    </row>
    <row r="59" spans="1:2" x14ac:dyDescent="0.2">
      <c r="A59" s="4" t="s">
        <v>41</v>
      </c>
      <c r="B59" s="2" t="s">
        <v>11</v>
      </c>
    </row>
    <row r="60" spans="1:2" x14ac:dyDescent="0.2">
      <c r="A60" s="4" t="s">
        <v>40</v>
      </c>
      <c r="B60" s="2" t="s">
        <v>32</v>
      </c>
    </row>
    <row r="61" spans="1:2" x14ac:dyDescent="0.2">
      <c r="A61" s="4" t="s">
        <v>41</v>
      </c>
      <c r="B61" s="2" t="s">
        <v>31</v>
      </c>
    </row>
    <row r="62" spans="1:2" x14ac:dyDescent="0.2">
      <c r="B62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Coverpage</vt:lpstr>
      <vt:lpstr>Data</vt:lpstr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</vt:vector>
  </TitlesOfParts>
  <Company>Peel Regional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449c</dc:creator>
  <cp:lastModifiedBy>Rickysha N. Jn-Baptiste</cp:lastModifiedBy>
  <dcterms:created xsi:type="dcterms:W3CDTF">2010-08-07T03:14:17Z</dcterms:created>
  <dcterms:modified xsi:type="dcterms:W3CDTF">2015-10-21T23:47:19Z</dcterms:modified>
</cp:coreProperties>
</file>