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" i="1"/>
  <c r="I18" l="1"/>
  <c r="H6"/>
  <c r="I6" s="1"/>
  <c r="H7"/>
  <c r="I7" s="1"/>
  <c r="H8"/>
  <c r="I8" s="1"/>
  <c r="H9"/>
  <c r="H10"/>
  <c r="H11"/>
  <c r="H12"/>
  <c r="I12" s="1"/>
  <c r="H13"/>
  <c r="I13" s="1"/>
  <c r="H14"/>
  <c r="I14" s="1"/>
  <c r="H15"/>
  <c r="I15" s="1"/>
  <c r="H5"/>
  <c r="I5" s="1"/>
  <c r="G6"/>
  <c r="G7"/>
  <c r="G8"/>
  <c r="G9"/>
  <c r="G10"/>
  <c r="G11"/>
  <c r="G12"/>
  <c r="G13"/>
  <c r="G14"/>
  <c r="G15"/>
  <c r="F5"/>
  <c r="F6"/>
  <c r="F7"/>
  <c r="F8"/>
  <c r="F9"/>
  <c r="F10"/>
  <c r="F11"/>
  <c r="F12"/>
  <c r="F13"/>
  <c r="F14"/>
  <c r="F15"/>
  <c r="I11" l="1"/>
  <c r="I10"/>
  <c r="G17"/>
  <c r="G19" s="1"/>
  <c r="I9"/>
  <c r="H17"/>
  <c r="I17" l="1"/>
  <c r="H19"/>
  <c r="I19" s="1"/>
</calcChain>
</file>

<file path=xl/sharedStrings.xml><?xml version="1.0" encoding="utf-8"?>
<sst xmlns="http://schemas.openxmlformats.org/spreadsheetml/2006/main" count="37" uniqueCount="36">
  <si>
    <t>Apple Inc.</t>
  </si>
  <si>
    <t>AAPL</t>
  </si>
  <si>
    <t>AHGP</t>
  </si>
  <si>
    <t>DISCA</t>
  </si>
  <si>
    <t>21st Century Fox Inc.</t>
  </si>
  <si>
    <t>FOXA</t>
  </si>
  <si>
    <t>Illumina Inc.</t>
  </si>
  <si>
    <t>ILMN</t>
  </si>
  <si>
    <t>Oracle Corp.</t>
  </si>
  <si>
    <t>ORCL</t>
  </si>
  <si>
    <t>Outerwall Inc.</t>
  </si>
  <si>
    <t>OUTR</t>
  </si>
  <si>
    <t>PayPal Holdings Inc.</t>
  </si>
  <si>
    <t>PYPL</t>
  </si>
  <si>
    <t>Spark Energy Inc.</t>
  </si>
  <si>
    <t>SPKE</t>
  </si>
  <si>
    <t>Wal-Mart Stores Inc.</t>
  </si>
  <si>
    <t>WMT</t>
  </si>
  <si>
    <t>Zoetis Inc.</t>
  </si>
  <si>
    <t>ZTS</t>
  </si>
  <si>
    <t>Cheong Cheong Fong</t>
  </si>
  <si>
    <t xml:space="preserve">BU701 </t>
  </si>
  <si>
    <t>Discovery Inc.</t>
  </si>
  <si>
    <t xml:space="preserve">Alliance Holdings GP </t>
  </si>
  <si>
    <t>Total purchase</t>
  </si>
  <si>
    <t>Cash</t>
  </si>
  <si>
    <t>Total portfolio</t>
  </si>
  <si>
    <t>Stock symbol</t>
  </si>
  <si>
    <t>Original # of share (08/30/16)</t>
  </si>
  <si>
    <t>Original purchase price</t>
  </si>
  <si>
    <t>Percent change</t>
  </si>
  <si>
    <t>Purchase market value</t>
  </si>
  <si>
    <t>Current market value</t>
  </si>
  <si>
    <t>Percentdividend yield</t>
  </si>
  <si>
    <t xml:space="preserve">Current price(11/25/2016) </t>
    <phoneticPr fontId="8" type="noConversion"/>
  </si>
  <si>
    <t>this is my porfolio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</si>
</sst>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[$$-409]#,##0.00"/>
  </numFmts>
  <fonts count="10">
    <font>
      <sz val="11"/>
      <color theme="1"/>
      <name val="新細明體"/>
      <family val="2"/>
      <charset val="134"/>
      <scheme val="minor"/>
    </font>
    <font>
      <sz val="9"/>
      <color theme="1"/>
      <name val="新細明體"/>
      <family val="2"/>
      <scheme val="minor"/>
    </font>
    <font>
      <sz val="9"/>
      <color theme="1"/>
      <name val="新細明體"/>
      <family val="2"/>
      <charset val="134"/>
      <scheme val="minor"/>
    </font>
    <font>
      <b/>
      <i/>
      <sz val="10"/>
      <color theme="1"/>
      <name val="新細明體"/>
      <family val="2"/>
      <scheme val="minor"/>
    </font>
    <font>
      <sz val="12"/>
      <color theme="1"/>
      <name val="新細明體"/>
      <family val="2"/>
      <charset val="134"/>
      <scheme val="minor"/>
    </font>
    <font>
      <sz val="12"/>
      <color theme="1"/>
      <name val="新細明體"/>
      <family val="2"/>
      <scheme val="minor"/>
    </font>
    <font>
      <b/>
      <sz val="12"/>
      <color theme="1"/>
      <name val="新細明體"/>
      <family val="2"/>
      <charset val="134"/>
      <scheme val="minor"/>
    </font>
    <font>
      <sz val="12"/>
      <color rgb="FF222222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2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10" fontId="2" fillId="0" borderId="0" xfId="0" applyNumberFormat="1" applyFont="1" applyAlignment="1"/>
    <xf numFmtId="10" fontId="0" fillId="0" borderId="0" xfId="0" applyNumberFormat="1" applyAlignment="1"/>
    <xf numFmtId="10" fontId="1" fillId="0" borderId="0" xfId="0" applyNumberFormat="1" applyFont="1" applyAlignment="1"/>
    <xf numFmtId="176" fontId="2" fillId="0" borderId="0" xfId="0" applyNumberFormat="1" applyFont="1"/>
    <xf numFmtId="176" fontId="0" fillId="0" borderId="0" xfId="0" applyNumberFormat="1"/>
    <xf numFmtId="176" fontId="1" fillId="0" borderId="0" xfId="0" applyNumberFormat="1" applyFont="1"/>
    <xf numFmtId="10" fontId="0" fillId="0" borderId="0" xfId="0" applyNumberFormat="1"/>
    <xf numFmtId="10" fontId="1" fillId="0" borderId="0" xfId="0" applyNumberFormat="1" applyFont="1" applyBorder="1"/>
    <xf numFmtId="10" fontId="0" fillId="0" borderId="0" xfId="0" applyNumberFormat="1" applyBorder="1"/>
    <xf numFmtId="0" fontId="4" fillId="0" borderId="0" xfId="0" applyFont="1"/>
    <xf numFmtId="176" fontId="4" fillId="0" borderId="0" xfId="0" applyNumberFormat="1" applyFont="1"/>
    <xf numFmtId="10" fontId="4" fillId="0" borderId="0" xfId="0" applyNumberFormat="1" applyFont="1" applyAlignment="1"/>
    <xf numFmtId="0" fontId="5" fillId="0" borderId="0" xfId="0" applyFont="1"/>
    <xf numFmtId="10" fontId="5" fillId="0" borderId="0" xfId="0" applyNumberFormat="1" applyFont="1"/>
    <xf numFmtId="0" fontId="6" fillId="0" borderId="0" xfId="0" applyFont="1"/>
    <xf numFmtId="176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/>
    <xf numFmtId="176" fontId="5" fillId="0" borderId="0" xfId="0" applyNumberFormat="1" applyFont="1"/>
    <xf numFmtId="10" fontId="5" fillId="0" borderId="0" xfId="0" applyNumberFormat="1" applyFont="1" applyAlignment="1"/>
    <xf numFmtId="0" fontId="5" fillId="0" borderId="0" xfId="0" applyFont="1" applyBorder="1"/>
    <xf numFmtId="10" fontId="5" fillId="0" borderId="0" xfId="0" applyNumberFormat="1" applyFont="1" applyBorder="1"/>
    <xf numFmtId="10" fontId="7" fillId="0" borderId="0" xfId="0" applyNumberFormat="1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Border="1"/>
    <xf numFmtId="176" fontId="4" fillId="0" borderId="0" xfId="0" applyNumberFormat="1" applyFont="1" applyBorder="1"/>
    <xf numFmtId="10" fontId="4" fillId="0" borderId="0" xfId="0" applyNumberFormat="1" applyFont="1" applyBorder="1" applyAlignment="1"/>
    <xf numFmtId="0" fontId="2" fillId="0" borderId="0" xfId="0" applyFont="1" applyBorder="1"/>
    <xf numFmtId="0" fontId="3" fillId="0" borderId="1" xfId="0" applyFont="1" applyBorder="1" applyAlignment="1">
      <alignment textRotation="60"/>
    </xf>
    <xf numFmtId="176" fontId="3" fillId="0" borderId="1" xfId="0" applyNumberFormat="1" applyFont="1" applyBorder="1" applyAlignment="1">
      <alignment textRotation="60"/>
    </xf>
    <xf numFmtId="10" fontId="3" fillId="0" borderId="1" xfId="0" applyNumberFormat="1" applyFont="1" applyBorder="1" applyAlignment="1">
      <alignment textRotation="60"/>
    </xf>
    <xf numFmtId="176" fontId="5" fillId="0" borderId="5" xfId="0" applyNumberFormat="1" applyFont="1" applyBorder="1" applyAlignment="1">
      <alignment horizontal="left"/>
    </xf>
    <xf numFmtId="10" fontId="5" fillId="0" borderId="0" xfId="0" applyNumberFormat="1" applyFont="1" applyBorder="1" applyAlignment="1">
      <alignment horizontal="left"/>
    </xf>
    <xf numFmtId="176" fontId="5" fillId="0" borderId="3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left"/>
    </xf>
    <xf numFmtId="176" fontId="5" fillId="0" borderId="3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10" fontId="5" fillId="0" borderId="8" xfId="0" applyNumberFormat="1" applyFont="1" applyBorder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C1" workbookViewId="0">
      <selection activeCell="M8" sqref="M8"/>
    </sheetView>
  </sheetViews>
  <sheetFormatPr defaultRowHeight="15.75"/>
  <cols>
    <col min="1" max="1" width="21" customWidth="1"/>
    <col min="2" max="2" width="8.140625" customWidth="1"/>
    <col min="3" max="3" width="14.85546875" customWidth="1"/>
    <col min="4" max="4" width="11.85546875" style="9" customWidth="1"/>
    <col min="5" max="5" width="13.85546875" style="9" customWidth="1"/>
    <col min="6" max="6" width="9.85546875" style="6" customWidth="1"/>
    <col min="7" max="7" width="12.5703125" customWidth="1"/>
    <col min="8" max="8" width="13.85546875" customWidth="1"/>
    <col min="9" max="9" width="12.42578125" style="11" customWidth="1"/>
    <col min="10" max="10" width="12.5703125" customWidth="1"/>
    <col min="13" max="13" width="42.5703125" customWidth="1"/>
  </cols>
  <sheetData>
    <row r="1" spans="1:13">
      <c r="A1" s="2"/>
      <c r="B1" s="2"/>
      <c r="C1" s="2"/>
      <c r="D1" s="8"/>
      <c r="E1" s="8"/>
      <c r="F1" s="5"/>
      <c r="G1" s="2"/>
    </row>
    <row r="2" spans="1:13">
      <c r="A2" s="2"/>
      <c r="B2" s="2"/>
      <c r="C2" s="2"/>
      <c r="D2" s="8"/>
      <c r="E2" s="8"/>
      <c r="F2" s="5"/>
      <c r="G2" s="2"/>
    </row>
    <row r="3" spans="1:13" ht="124.5" thickBot="1">
      <c r="A3" s="34"/>
      <c r="B3" s="35" t="s">
        <v>27</v>
      </c>
      <c r="C3" s="35" t="s">
        <v>28</v>
      </c>
      <c r="D3" s="36" t="s">
        <v>29</v>
      </c>
      <c r="E3" s="36" t="s">
        <v>34</v>
      </c>
      <c r="F3" s="37" t="s">
        <v>30</v>
      </c>
      <c r="G3" s="35" t="s">
        <v>31</v>
      </c>
      <c r="H3" s="35" t="s">
        <v>32</v>
      </c>
      <c r="I3" s="37" t="s">
        <v>30</v>
      </c>
      <c r="J3" s="35" t="s">
        <v>33</v>
      </c>
      <c r="K3" s="4"/>
      <c r="M3" s="51" t="s">
        <v>35</v>
      </c>
    </row>
    <row r="4" spans="1:13" ht="17.25" thickTop="1">
      <c r="A4" s="14"/>
      <c r="B4" s="31"/>
      <c r="C4" s="31"/>
      <c r="D4" s="32"/>
      <c r="E4" s="32"/>
      <c r="F4" s="33"/>
      <c r="G4" s="31"/>
      <c r="H4" s="26"/>
      <c r="I4" s="27"/>
      <c r="J4" s="26"/>
      <c r="K4" s="1"/>
    </row>
    <row r="5" spans="1:13" ht="16.5">
      <c r="A5" s="19" t="s">
        <v>0</v>
      </c>
      <c r="B5" s="17" t="s">
        <v>1</v>
      </c>
      <c r="C5" s="30">
        <v>1400</v>
      </c>
      <c r="D5" s="20">
        <v>105.73</v>
      </c>
      <c r="E5" s="20">
        <v>111.77</v>
      </c>
      <c r="F5" s="21">
        <f>(E5-D5)/D5</f>
        <v>5.712664333680121E-2</v>
      </c>
      <c r="G5" s="20">
        <f>D5*C5</f>
        <v>148022</v>
      </c>
      <c r="H5" s="20">
        <f>E5*C5</f>
        <v>156478</v>
      </c>
      <c r="I5" s="21">
        <f>(H5-G5)/G5</f>
        <v>5.7126643336801286E-2</v>
      </c>
      <c r="J5" s="28">
        <v>1.7100000000000001E-2</v>
      </c>
      <c r="K5" s="1"/>
    </row>
    <row r="6" spans="1:13" ht="16.5">
      <c r="A6" s="19" t="s">
        <v>23</v>
      </c>
      <c r="B6" s="17" t="s">
        <v>2</v>
      </c>
      <c r="C6" s="30">
        <v>920</v>
      </c>
      <c r="D6" s="20">
        <v>25</v>
      </c>
      <c r="E6" s="20">
        <v>27.32</v>
      </c>
      <c r="F6" s="21">
        <f t="shared" ref="F6:F15" si="0">(E6-D6)/D6</f>
        <v>9.2800000000000007E-2</v>
      </c>
      <c r="G6" s="20">
        <f t="shared" ref="G6:G15" si="1">D6*C6</f>
        <v>23000</v>
      </c>
      <c r="H6" s="20">
        <f t="shared" ref="H6:H15" si="2">E6*C6</f>
        <v>25134.400000000001</v>
      </c>
      <c r="I6" s="21">
        <f t="shared" ref="I6:I15" si="3">(H6-G6)/G6</f>
        <v>9.2800000000000063E-2</v>
      </c>
      <c r="J6" s="21">
        <v>8.9599999999999999E-2</v>
      </c>
      <c r="K6" s="1"/>
    </row>
    <row r="7" spans="1:13" ht="16.5">
      <c r="A7" s="19" t="s">
        <v>22</v>
      </c>
      <c r="B7" s="17" t="s">
        <v>3</v>
      </c>
      <c r="C7" s="30">
        <v>3500</v>
      </c>
      <c r="D7" s="20">
        <v>25.68</v>
      </c>
      <c r="E7" s="20">
        <v>27.55</v>
      </c>
      <c r="F7" s="21">
        <f t="shared" si="0"/>
        <v>7.2819314641744584E-2</v>
      </c>
      <c r="G7" s="20">
        <f t="shared" si="1"/>
        <v>89880</v>
      </c>
      <c r="H7" s="20">
        <f t="shared" si="2"/>
        <v>96425</v>
      </c>
      <c r="I7" s="21">
        <f t="shared" si="3"/>
        <v>7.2819314641744542E-2</v>
      </c>
      <c r="J7" s="21">
        <v>0</v>
      </c>
      <c r="K7" s="1"/>
    </row>
    <row r="8" spans="1:13" ht="16.5">
      <c r="A8" s="19" t="s">
        <v>4</v>
      </c>
      <c r="B8" s="17" t="s">
        <v>5</v>
      </c>
      <c r="C8" s="30">
        <v>3000</v>
      </c>
      <c r="D8" s="20">
        <v>24.75</v>
      </c>
      <c r="E8" s="20">
        <v>28.35</v>
      </c>
      <c r="F8" s="21">
        <f t="shared" si="0"/>
        <v>0.1454545454545455</v>
      </c>
      <c r="G8" s="20">
        <f t="shared" si="1"/>
        <v>74250</v>
      </c>
      <c r="H8" s="20">
        <f t="shared" si="2"/>
        <v>85050</v>
      </c>
      <c r="I8" s="21">
        <f t="shared" si="3"/>
        <v>0.14545454545454545</v>
      </c>
      <c r="J8" s="21">
        <v>1.49E-2</v>
      </c>
      <c r="K8" s="1"/>
    </row>
    <row r="9" spans="1:13" ht="16.5">
      <c r="A9" s="19" t="s">
        <v>6</v>
      </c>
      <c r="B9" s="17" t="s">
        <v>7</v>
      </c>
      <c r="C9" s="30">
        <v>550</v>
      </c>
      <c r="D9" s="20">
        <v>170.5</v>
      </c>
      <c r="E9" s="20">
        <v>135.19</v>
      </c>
      <c r="F9" s="21">
        <f t="shared" si="0"/>
        <v>-0.20709677419354841</v>
      </c>
      <c r="G9" s="20">
        <f t="shared" si="1"/>
        <v>93775</v>
      </c>
      <c r="H9" s="20">
        <f t="shared" si="2"/>
        <v>74354.5</v>
      </c>
      <c r="I9" s="21">
        <f t="shared" si="3"/>
        <v>-0.20709677419354838</v>
      </c>
      <c r="J9" s="21">
        <v>0</v>
      </c>
      <c r="K9" s="1"/>
    </row>
    <row r="10" spans="1:13" ht="16.5">
      <c r="A10" s="19" t="s">
        <v>8</v>
      </c>
      <c r="B10" s="17" t="s">
        <v>9</v>
      </c>
      <c r="C10" s="30">
        <v>2400</v>
      </c>
      <c r="D10" s="20">
        <v>41.35</v>
      </c>
      <c r="E10" s="20">
        <v>40.25</v>
      </c>
      <c r="F10" s="21">
        <f t="shared" si="0"/>
        <v>-2.6602176541717083E-2</v>
      </c>
      <c r="G10" s="20">
        <f t="shared" si="1"/>
        <v>99240</v>
      </c>
      <c r="H10" s="20">
        <f t="shared" si="2"/>
        <v>96600</v>
      </c>
      <c r="I10" s="21">
        <f t="shared" si="3"/>
        <v>-2.6602176541717048E-2</v>
      </c>
      <c r="J10" s="21">
        <v>1.5299999999999999E-2</v>
      </c>
      <c r="K10" s="1"/>
    </row>
    <row r="11" spans="1:13" ht="16.5">
      <c r="A11" s="19" t="s">
        <v>10</v>
      </c>
      <c r="B11" s="17" t="s">
        <v>11</v>
      </c>
      <c r="C11" s="30">
        <v>1900</v>
      </c>
      <c r="D11" s="20">
        <v>51.91</v>
      </c>
      <c r="E11" s="20">
        <v>51.91</v>
      </c>
      <c r="F11" s="21">
        <f t="shared" si="0"/>
        <v>0</v>
      </c>
      <c r="G11" s="20">
        <f t="shared" si="1"/>
        <v>98629</v>
      </c>
      <c r="H11" s="20">
        <f t="shared" si="2"/>
        <v>98629</v>
      </c>
      <c r="I11" s="21">
        <f t="shared" si="3"/>
        <v>0</v>
      </c>
      <c r="J11" s="21">
        <v>4.6199999999999998E-2</v>
      </c>
      <c r="K11" s="1"/>
    </row>
    <row r="12" spans="1:13" ht="16.5">
      <c r="A12" s="19" t="s">
        <v>12</v>
      </c>
      <c r="B12" s="17" t="s">
        <v>13</v>
      </c>
      <c r="C12" s="30">
        <v>2550</v>
      </c>
      <c r="D12" s="20">
        <v>37.409999999999997</v>
      </c>
      <c r="E12" s="20">
        <v>40.26</v>
      </c>
      <c r="F12" s="21">
        <f t="shared" si="0"/>
        <v>7.6182838813151604E-2</v>
      </c>
      <c r="G12" s="20">
        <f t="shared" si="1"/>
        <v>95395.499999999985</v>
      </c>
      <c r="H12" s="20">
        <f t="shared" si="2"/>
        <v>102663</v>
      </c>
      <c r="I12" s="21">
        <f t="shared" si="3"/>
        <v>7.6182838813151729E-2</v>
      </c>
      <c r="J12" s="21">
        <v>0</v>
      </c>
      <c r="K12" s="1"/>
    </row>
    <row r="13" spans="1:13" ht="16.5">
      <c r="A13" s="19" t="s">
        <v>14</v>
      </c>
      <c r="B13" s="17" t="s">
        <v>15</v>
      </c>
      <c r="C13" s="30">
        <v>3000</v>
      </c>
      <c r="D13" s="20">
        <v>29.34</v>
      </c>
      <c r="E13" s="20">
        <v>25.55</v>
      </c>
      <c r="F13" s="21">
        <f t="shared" si="0"/>
        <v>-0.12917518745739601</v>
      </c>
      <c r="G13" s="20">
        <f t="shared" si="1"/>
        <v>88020</v>
      </c>
      <c r="H13" s="20">
        <f t="shared" si="2"/>
        <v>76650</v>
      </c>
      <c r="I13" s="21">
        <f t="shared" si="3"/>
        <v>-0.12917518745739603</v>
      </c>
      <c r="J13" s="21">
        <v>4.82E-2</v>
      </c>
      <c r="K13" s="1"/>
    </row>
    <row r="14" spans="1:13" ht="16.5">
      <c r="A14" s="19" t="s">
        <v>16</v>
      </c>
      <c r="B14" s="17" t="s">
        <v>17</v>
      </c>
      <c r="C14" s="30">
        <v>1290</v>
      </c>
      <c r="D14" s="20">
        <v>71.44</v>
      </c>
      <c r="E14" s="20">
        <v>71.22</v>
      </c>
      <c r="F14" s="21">
        <f t="shared" si="0"/>
        <v>-3.0795072788353706E-3</v>
      </c>
      <c r="G14" s="20">
        <f t="shared" si="1"/>
        <v>92157.599999999991</v>
      </c>
      <c r="H14" s="20">
        <f t="shared" si="2"/>
        <v>91873.8</v>
      </c>
      <c r="I14" s="21">
        <f t="shared" si="3"/>
        <v>-3.0795072788352604E-3</v>
      </c>
      <c r="J14" s="21">
        <v>2.7699999999999999E-2</v>
      </c>
      <c r="K14" s="1"/>
    </row>
    <row r="15" spans="1:13" ht="16.5">
      <c r="A15" s="19" t="s">
        <v>18</v>
      </c>
      <c r="B15" s="17" t="s">
        <v>19</v>
      </c>
      <c r="C15" s="30">
        <v>1900</v>
      </c>
      <c r="D15" s="20">
        <v>50.68</v>
      </c>
      <c r="E15" s="20">
        <v>50.17</v>
      </c>
      <c r="F15" s="21">
        <f t="shared" si="0"/>
        <v>-1.0063141278610853E-2</v>
      </c>
      <c r="G15" s="20">
        <f t="shared" si="1"/>
        <v>96292</v>
      </c>
      <c r="H15" s="20">
        <f t="shared" si="2"/>
        <v>95323</v>
      </c>
      <c r="I15" s="21">
        <f t="shared" si="3"/>
        <v>-1.0063141278610892E-2</v>
      </c>
      <c r="J15" s="21">
        <v>7.3000000000000001E-3</v>
      </c>
      <c r="K15" s="1"/>
    </row>
    <row r="16" spans="1:13" ht="17.25" thickBot="1">
      <c r="A16" s="14"/>
      <c r="B16" s="17"/>
      <c r="C16" s="22"/>
      <c r="D16" s="20"/>
      <c r="E16" s="20"/>
      <c r="F16" s="21"/>
      <c r="G16" s="22"/>
      <c r="H16" s="22"/>
      <c r="I16" s="21"/>
      <c r="J16" s="21"/>
      <c r="K16" s="1"/>
    </row>
    <row r="17" spans="1:11" ht="16.5">
      <c r="A17" s="14"/>
      <c r="B17" s="17"/>
      <c r="C17" s="22"/>
      <c r="D17" s="20"/>
      <c r="E17" s="47" t="s">
        <v>24</v>
      </c>
      <c r="F17" s="48"/>
      <c r="G17" s="40">
        <f>SUM(G5:G15)</f>
        <v>998661.1</v>
      </c>
      <c r="H17" s="40">
        <f>SUM(H5:H15)</f>
        <v>999180.70000000007</v>
      </c>
      <c r="I17" s="41">
        <f>(H17-G17)/G17</f>
        <v>5.2029662515150853E-4</v>
      </c>
      <c r="J17" s="21"/>
      <c r="K17" s="1"/>
    </row>
    <row r="18" spans="1:11" ht="16.5">
      <c r="A18" s="14"/>
      <c r="B18" s="17"/>
      <c r="C18" s="22"/>
      <c r="D18" s="20"/>
      <c r="E18" s="38" t="s">
        <v>25</v>
      </c>
      <c r="F18" s="39"/>
      <c r="G18" s="42">
        <v>1219.3599999999999</v>
      </c>
      <c r="H18" s="43">
        <v>1219.3599999999999</v>
      </c>
      <c r="I18" s="44">
        <f t="shared" ref="I18" si="4">(H18-G18)/G18</f>
        <v>0</v>
      </c>
      <c r="J18" s="21"/>
      <c r="K18" s="1"/>
    </row>
    <row r="19" spans="1:11" ht="17.25" thickBot="1">
      <c r="A19" s="14"/>
      <c r="B19" s="17"/>
      <c r="C19" s="22"/>
      <c r="D19" s="20"/>
      <c r="E19" s="49" t="s">
        <v>26</v>
      </c>
      <c r="F19" s="50"/>
      <c r="G19" s="45">
        <f>SUM(G17:G18)</f>
        <v>999880.46</v>
      </c>
      <c r="H19" s="45">
        <f>SUM(H17:H18)</f>
        <v>1000400.06</v>
      </c>
      <c r="I19" s="46">
        <f>(H19-G19)/G19</f>
        <v>5.1966212040996699E-4</v>
      </c>
      <c r="J19" s="21"/>
      <c r="K19" s="1"/>
    </row>
    <row r="20" spans="1:11" ht="16.5">
      <c r="A20" s="14"/>
      <c r="B20" s="14"/>
      <c r="C20" s="14"/>
      <c r="D20" s="15"/>
      <c r="E20" s="15"/>
      <c r="F20" s="16"/>
      <c r="G20" s="14"/>
      <c r="H20" s="17"/>
      <c r="I20" s="18"/>
      <c r="J20" s="25"/>
      <c r="K20" s="1"/>
    </row>
    <row r="21" spans="1:11" ht="16.5">
      <c r="A21" s="14"/>
      <c r="B21" s="14"/>
      <c r="C21" s="14"/>
      <c r="D21" s="15"/>
      <c r="E21" s="15"/>
      <c r="F21" s="16"/>
      <c r="G21" s="29"/>
      <c r="H21" s="17"/>
      <c r="I21" s="18"/>
      <c r="J21" s="25"/>
      <c r="K21" s="1"/>
    </row>
    <row r="22" spans="1:11" ht="16.5">
      <c r="A22" s="14" t="s">
        <v>20</v>
      </c>
      <c r="B22" s="14" t="s">
        <v>21</v>
      </c>
      <c r="C22" s="23"/>
      <c r="D22" s="24"/>
      <c r="E22" s="24"/>
      <c r="F22" s="25"/>
      <c r="G22" s="26"/>
      <c r="H22" s="26"/>
      <c r="I22" s="27"/>
      <c r="J22" s="25"/>
      <c r="K22" s="1"/>
    </row>
    <row r="23" spans="1:11" ht="16.5">
      <c r="A23" s="17"/>
      <c r="B23" s="17"/>
      <c r="C23" s="17"/>
      <c r="D23" s="24"/>
      <c r="E23" s="24"/>
      <c r="F23" s="25"/>
      <c r="G23" s="26"/>
      <c r="H23" s="26"/>
      <c r="I23" s="27"/>
      <c r="J23" s="25"/>
      <c r="K23" s="1"/>
    </row>
    <row r="24" spans="1:11">
      <c r="A24" s="1"/>
      <c r="B24" s="1"/>
      <c r="C24" s="1"/>
      <c r="D24" s="10"/>
      <c r="E24" s="10"/>
      <c r="F24" s="7"/>
      <c r="G24" s="3"/>
      <c r="H24" s="3"/>
      <c r="I24" s="12"/>
      <c r="J24" s="7"/>
    </row>
    <row r="25" spans="1:11">
      <c r="A25" s="1"/>
      <c r="B25" s="1"/>
      <c r="G25" s="4"/>
      <c r="H25" s="4"/>
      <c r="I25" s="13"/>
    </row>
  </sheetData>
  <mergeCells count="2">
    <mergeCell ref="E17:F17"/>
    <mergeCell ref="E19:F19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