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meshael/Downloads/"/>
    </mc:Choice>
  </mc:AlternateContent>
  <bookViews>
    <workbookView xWindow="0" yWindow="460" windowWidth="25600" windowHeight="13640"/>
  </bookViews>
  <sheets>
    <sheet name="Balance Sheet" sheetId="1" r:id="rId1"/>
    <sheet name="Investment Portfolio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I18" i="2"/>
  <c r="Q18" i="2"/>
  <c r="P18" i="2"/>
  <c r="G18" i="2"/>
  <c r="K18" i="2"/>
  <c r="O18" i="2"/>
  <c r="D18" i="2"/>
  <c r="P17" i="2"/>
  <c r="I17" i="2"/>
  <c r="Q17" i="2"/>
  <c r="G17" i="2"/>
  <c r="O17" i="2"/>
  <c r="D17" i="2"/>
  <c r="P16" i="2"/>
  <c r="I16" i="2"/>
  <c r="Q16" i="2"/>
  <c r="G16" i="2"/>
  <c r="O16" i="2"/>
  <c r="D16" i="2"/>
  <c r="I15" i="2"/>
  <c r="Q15" i="2"/>
  <c r="P15" i="2"/>
  <c r="G15" i="2"/>
  <c r="K15" i="2"/>
  <c r="O15" i="2"/>
  <c r="D15" i="2"/>
  <c r="P14" i="2"/>
  <c r="I14" i="2"/>
  <c r="Q14" i="2"/>
  <c r="G14" i="2"/>
  <c r="O14" i="2"/>
  <c r="D14" i="2"/>
  <c r="P13" i="2"/>
  <c r="I13" i="2"/>
  <c r="Q13" i="2"/>
  <c r="G13" i="2"/>
  <c r="O13" i="2"/>
  <c r="D13" i="2"/>
  <c r="P12" i="2"/>
  <c r="I12" i="2"/>
  <c r="Q12" i="2"/>
  <c r="G12" i="2"/>
  <c r="O12" i="2"/>
  <c r="D12" i="2"/>
  <c r="P11" i="2"/>
  <c r="G11" i="2"/>
  <c r="K11" i="2"/>
  <c r="I11" i="2"/>
  <c r="Q11" i="2"/>
  <c r="O11" i="2"/>
  <c r="D11" i="2"/>
  <c r="P10" i="2"/>
  <c r="G10" i="2"/>
  <c r="K10" i="2"/>
  <c r="I10" i="2"/>
  <c r="Q10" i="2"/>
  <c r="O10" i="2"/>
  <c r="D10" i="2"/>
  <c r="P9" i="2"/>
  <c r="I9" i="2"/>
  <c r="Q9" i="2"/>
  <c r="G9" i="2"/>
  <c r="O9" i="2"/>
  <c r="D9" i="2"/>
  <c r="P8" i="2"/>
  <c r="G8" i="2"/>
  <c r="K8" i="2"/>
  <c r="I8" i="2"/>
  <c r="O8" i="2"/>
  <c r="D8" i="2"/>
  <c r="I4" i="2"/>
  <c r="H4" i="2"/>
  <c r="F4" i="2"/>
  <c r="B22" i="1"/>
  <c r="E10" i="1"/>
  <c r="B10" i="1"/>
  <c r="K16" i="2"/>
  <c r="K17" i="2"/>
  <c r="K14" i="2"/>
  <c r="K13" i="2"/>
  <c r="K12" i="2"/>
  <c r="D23" i="2"/>
  <c r="D24" i="2"/>
  <c r="K9" i="2"/>
  <c r="I20" i="2"/>
  <c r="I23" i="2"/>
  <c r="B13" i="1"/>
  <c r="B15" i="1"/>
  <c r="B24" i="1"/>
  <c r="E18" i="1"/>
  <c r="E20" i="1"/>
  <c r="Q8" i="2"/>
  <c r="Q23" i="2"/>
  <c r="L8" i="2"/>
  <c r="L9" i="2"/>
  <c r="L10" i="2"/>
  <c r="L11" i="2"/>
  <c r="L12" i="2"/>
  <c r="L13" i="2"/>
  <c r="L14" i="2"/>
  <c r="L15" i="2"/>
  <c r="L16" i="2"/>
  <c r="L17" i="2"/>
  <c r="L18" i="2"/>
  <c r="D25" i="2"/>
</calcChain>
</file>

<file path=xl/sharedStrings.xml><?xml version="1.0" encoding="utf-8"?>
<sst xmlns="http://schemas.openxmlformats.org/spreadsheetml/2006/main" count="84" uniqueCount="68">
  <si>
    <t>Assets</t>
  </si>
  <si>
    <t>Liabilities</t>
  </si>
  <si>
    <t>Checking</t>
  </si>
  <si>
    <t xml:space="preserve">Taxes </t>
  </si>
  <si>
    <t>Money Market</t>
  </si>
  <si>
    <t>Car Loan</t>
  </si>
  <si>
    <t>Mortgage</t>
  </si>
  <si>
    <t>Total Cash &amp; A/R</t>
  </si>
  <si>
    <t>Total Liabilities</t>
  </si>
  <si>
    <t>Investments</t>
  </si>
  <si>
    <t>Total Investments</t>
  </si>
  <si>
    <t>Property</t>
  </si>
  <si>
    <t xml:space="preserve"> - House</t>
  </si>
  <si>
    <t xml:space="preserve"> - Jewelry &amp; Furniture</t>
  </si>
  <si>
    <t xml:space="preserve"> - Automobile</t>
  </si>
  <si>
    <t>Total Property</t>
  </si>
  <si>
    <t>Total Assets</t>
  </si>
  <si>
    <t>Sell</t>
  </si>
  <si>
    <t>Dividend</t>
  </si>
  <si>
    <t>Annual</t>
  </si>
  <si>
    <t>Cost/Basis</t>
  </si>
  <si>
    <t>Price</t>
  </si>
  <si>
    <t>52-week</t>
  </si>
  <si>
    <t>Cost</t>
  </si>
  <si>
    <t xml:space="preserve">Market </t>
  </si>
  <si>
    <t xml:space="preserve">Unrealized </t>
  </si>
  <si>
    <t>Company Name</t>
  </si>
  <si>
    <t>Symbol</t>
  </si>
  <si>
    <t>Rate</t>
  </si>
  <si>
    <t>Shares</t>
  </si>
  <si>
    <t>Per/Share</t>
  </si>
  <si>
    <t>Price/share</t>
  </si>
  <si>
    <t>Value</t>
  </si>
  <si>
    <t>(10% gain)</t>
  </si>
  <si>
    <t>(20% gain)</t>
  </si>
  <si>
    <t>High/low</t>
  </si>
  <si>
    <t>Yield</t>
  </si>
  <si>
    <t>Gains</t>
  </si>
  <si>
    <t>Trust</t>
  </si>
  <si>
    <t>Caterpillar</t>
  </si>
  <si>
    <t>CAT</t>
  </si>
  <si>
    <t>$19/$27</t>
  </si>
  <si>
    <t>DU Pont</t>
  </si>
  <si>
    <t>DD</t>
  </si>
  <si>
    <t>Dow Chemical</t>
  </si>
  <si>
    <t>DOW</t>
  </si>
  <si>
    <t>Johnson and Johnson</t>
  </si>
  <si>
    <t>JNJ</t>
  </si>
  <si>
    <t>JP Morgan Chase</t>
  </si>
  <si>
    <t>JPM</t>
  </si>
  <si>
    <t>Altria Group</t>
  </si>
  <si>
    <t>MO</t>
  </si>
  <si>
    <t>Pfizer</t>
  </si>
  <si>
    <t>PFE</t>
  </si>
  <si>
    <t>Philip Morris Intl</t>
  </si>
  <si>
    <t>PM</t>
  </si>
  <si>
    <t>AT&amp;T</t>
  </si>
  <si>
    <t>T</t>
  </si>
  <si>
    <t>Union Pacific</t>
  </si>
  <si>
    <t>UNP</t>
  </si>
  <si>
    <t xml:space="preserve">Verizon </t>
  </si>
  <si>
    <t>VZ</t>
  </si>
  <si>
    <t>Return at Cost</t>
  </si>
  <si>
    <t>Return at Market</t>
  </si>
  <si>
    <t>Balance Sheet - Example</t>
  </si>
  <si>
    <t>Schedule of Investments - Example</t>
  </si>
  <si>
    <t>Net Worth</t>
  </si>
  <si>
    <t>TT Liabilities &amp;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</si>
</sst>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5" fontId="0" fillId="0" borderId="0" xfId="0" applyNumberFormat="1"/>
    <xf numFmtId="14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0" applyFont="1"/>
    <xf numFmtId="5" fontId="2" fillId="0" borderId="0" xfId="0" applyNumberFormat="1" applyFont="1"/>
    <xf numFmtId="0" fontId="0" fillId="0" borderId="0" xfId="0" applyFill="1" applyBorder="1"/>
    <xf numFmtId="164" fontId="0" fillId="0" borderId="0" xfId="1" applyNumberFormat="1" applyFont="1" applyBorder="1"/>
    <xf numFmtId="0" fontId="3" fillId="0" borderId="0" xfId="0" applyFont="1"/>
    <xf numFmtId="7" fontId="2" fillId="0" borderId="0" xfId="0" applyNumberFormat="1" applyFont="1"/>
    <xf numFmtId="5" fontId="2" fillId="0" borderId="1" xfId="0" applyNumberFormat="1" applyFont="1" applyBorder="1"/>
    <xf numFmtId="165" fontId="2" fillId="0" borderId="0" xfId="2" applyNumberFormat="1" applyFont="1" applyAlignment="1">
      <alignment horizontal="center"/>
    </xf>
    <xf numFmtId="165" fontId="0" fillId="0" borderId="0" xfId="2" applyNumberFormat="1" applyFont="1"/>
    <xf numFmtId="0" fontId="4" fillId="0" borderId="0" xfId="0" applyFont="1"/>
    <xf numFmtId="7" fontId="0" fillId="0" borderId="0" xfId="0" applyNumberFormat="1"/>
    <xf numFmtId="44" fontId="3" fillId="0" borderId="0" xfId="2" applyFont="1"/>
    <xf numFmtId="164" fontId="0" fillId="0" borderId="0" xfId="1" applyNumberFormat="1" applyFont="1"/>
    <xf numFmtId="44" fontId="0" fillId="0" borderId="0" xfId="2" applyFont="1"/>
    <xf numFmtId="13" fontId="0" fillId="0" borderId="0" xfId="0" applyNumberFormat="1" applyAlignment="1">
      <alignment horizontal="center"/>
    </xf>
    <xf numFmtId="166" fontId="0" fillId="0" borderId="0" xfId="3" applyNumberFormat="1" applyFont="1"/>
    <xf numFmtId="164" fontId="0" fillId="0" borderId="0" xfId="0" applyNumberFormat="1"/>
    <xf numFmtId="165" fontId="3" fillId="0" borderId="2" xfId="2" applyNumberFormat="1" applyFont="1" applyFill="1" applyBorder="1"/>
    <xf numFmtId="7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Border="1"/>
    <xf numFmtId="39" fontId="2" fillId="0" borderId="0" xfId="0" applyNumberFormat="1" applyFont="1"/>
    <xf numFmtId="165" fontId="2" fillId="0" borderId="1" xfId="2" applyNumberFormat="1" applyFont="1" applyBorder="1"/>
    <xf numFmtId="7" fontId="2" fillId="0" borderId="0" xfId="0" applyNumberFormat="1" applyFont="1" applyAlignment="1">
      <alignment horizontal="center"/>
    </xf>
    <xf numFmtId="166" fontId="3" fillId="0" borderId="0" xfId="3" applyNumberFormat="1" applyFont="1"/>
    <xf numFmtId="13" fontId="0" fillId="0" borderId="0" xfId="0" applyNumberFormat="1"/>
    <xf numFmtId="165" fontId="0" fillId="0" borderId="0" xfId="0" applyNumberFormat="1"/>
    <xf numFmtId="4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21" sqref="D21"/>
    </sheetView>
  </sheetViews>
  <sheetFormatPr baseColWidth="10" defaultColWidth="8.83203125" defaultRowHeight="15" x14ac:dyDescent="0.2"/>
  <cols>
    <col min="1" max="1" width="25.33203125" customWidth="1"/>
    <col min="2" max="2" width="13.33203125" style="2" bestFit="1" customWidth="1"/>
    <col min="4" max="4" width="28.6640625" customWidth="1"/>
    <col min="5" max="5" width="13.33203125" style="2" bestFit="1" customWidth="1"/>
    <col min="10" max="10" width="10.33203125" bestFit="1" customWidth="1"/>
    <col min="257" max="257" width="25.33203125" customWidth="1"/>
    <col min="258" max="258" width="13.33203125" bestFit="1" customWidth="1"/>
    <col min="260" max="260" width="28.6640625" customWidth="1"/>
    <col min="261" max="261" width="13.33203125" bestFit="1" customWidth="1"/>
    <col min="266" max="266" width="10.33203125" bestFit="1" customWidth="1"/>
    <col min="513" max="513" width="25.33203125" customWidth="1"/>
    <col min="514" max="514" width="13.33203125" bestFit="1" customWidth="1"/>
    <col min="516" max="516" width="28.6640625" customWidth="1"/>
    <col min="517" max="517" width="13.33203125" bestFit="1" customWidth="1"/>
    <col min="522" max="522" width="10.33203125" bestFit="1" customWidth="1"/>
    <col min="769" max="769" width="25.33203125" customWidth="1"/>
    <col min="770" max="770" width="13.33203125" bestFit="1" customWidth="1"/>
    <col min="772" max="772" width="28.6640625" customWidth="1"/>
    <col min="773" max="773" width="13.33203125" bestFit="1" customWidth="1"/>
    <col min="778" max="778" width="10.33203125" bestFit="1" customWidth="1"/>
    <col min="1025" max="1025" width="25.33203125" customWidth="1"/>
    <col min="1026" max="1026" width="13.33203125" bestFit="1" customWidth="1"/>
    <col min="1028" max="1028" width="28.6640625" customWidth="1"/>
    <col min="1029" max="1029" width="13.33203125" bestFit="1" customWidth="1"/>
    <col min="1034" max="1034" width="10.33203125" bestFit="1" customWidth="1"/>
    <col min="1281" max="1281" width="25.33203125" customWidth="1"/>
    <col min="1282" max="1282" width="13.33203125" bestFit="1" customWidth="1"/>
    <col min="1284" max="1284" width="28.6640625" customWidth="1"/>
    <col min="1285" max="1285" width="13.33203125" bestFit="1" customWidth="1"/>
    <col min="1290" max="1290" width="10.33203125" bestFit="1" customWidth="1"/>
    <col min="1537" max="1537" width="25.33203125" customWidth="1"/>
    <col min="1538" max="1538" width="13.33203125" bestFit="1" customWidth="1"/>
    <col min="1540" max="1540" width="28.6640625" customWidth="1"/>
    <col min="1541" max="1541" width="13.33203125" bestFit="1" customWidth="1"/>
    <col min="1546" max="1546" width="10.33203125" bestFit="1" customWidth="1"/>
    <col min="1793" max="1793" width="25.33203125" customWidth="1"/>
    <col min="1794" max="1794" width="13.33203125" bestFit="1" customWidth="1"/>
    <col min="1796" max="1796" width="28.6640625" customWidth="1"/>
    <col min="1797" max="1797" width="13.33203125" bestFit="1" customWidth="1"/>
    <col min="1802" max="1802" width="10.33203125" bestFit="1" customWidth="1"/>
    <col min="2049" max="2049" width="25.33203125" customWidth="1"/>
    <col min="2050" max="2050" width="13.33203125" bestFit="1" customWidth="1"/>
    <col min="2052" max="2052" width="28.6640625" customWidth="1"/>
    <col min="2053" max="2053" width="13.33203125" bestFit="1" customWidth="1"/>
    <col min="2058" max="2058" width="10.33203125" bestFit="1" customWidth="1"/>
    <col min="2305" max="2305" width="25.33203125" customWidth="1"/>
    <col min="2306" max="2306" width="13.33203125" bestFit="1" customWidth="1"/>
    <col min="2308" max="2308" width="28.6640625" customWidth="1"/>
    <col min="2309" max="2309" width="13.33203125" bestFit="1" customWidth="1"/>
    <col min="2314" max="2314" width="10.33203125" bestFit="1" customWidth="1"/>
    <col min="2561" max="2561" width="25.33203125" customWidth="1"/>
    <col min="2562" max="2562" width="13.33203125" bestFit="1" customWidth="1"/>
    <col min="2564" max="2564" width="28.6640625" customWidth="1"/>
    <col min="2565" max="2565" width="13.33203125" bestFit="1" customWidth="1"/>
    <col min="2570" max="2570" width="10.33203125" bestFit="1" customWidth="1"/>
    <col min="2817" max="2817" width="25.33203125" customWidth="1"/>
    <col min="2818" max="2818" width="13.33203125" bestFit="1" customWidth="1"/>
    <col min="2820" max="2820" width="28.6640625" customWidth="1"/>
    <col min="2821" max="2821" width="13.33203125" bestFit="1" customWidth="1"/>
    <col min="2826" max="2826" width="10.33203125" bestFit="1" customWidth="1"/>
    <col min="3073" max="3073" width="25.33203125" customWidth="1"/>
    <col min="3074" max="3074" width="13.33203125" bestFit="1" customWidth="1"/>
    <col min="3076" max="3076" width="28.6640625" customWidth="1"/>
    <col min="3077" max="3077" width="13.33203125" bestFit="1" customWidth="1"/>
    <col min="3082" max="3082" width="10.33203125" bestFit="1" customWidth="1"/>
    <col min="3329" max="3329" width="25.33203125" customWidth="1"/>
    <col min="3330" max="3330" width="13.33203125" bestFit="1" customWidth="1"/>
    <col min="3332" max="3332" width="28.6640625" customWidth="1"/>
    <col min="3333" max="3333" width="13.33203125" bestFit="1" customWidth="1"/>
    <col min="3338" max="3338" width="10.33203125" bestFit="1" customWidth="1"/>
    <col min="3585" max="3585" width="25.33203125" customWidth="1"/>
    <col min="3586" max="3586" width="13.33203125" bestFit="1" customWidth="1"/>
    <col min="3588" max="3588" width="28.6640625" customWidth="1"/>
    <col min="3589" max="3589" width="13.33203125" bestFit="1" customWidth="1"/>
    <col min="3594" max="3594" width="10.33203125" bestFit="1" customWidth="1"/>
    <col min="3841" max="3841" width="25.33203125" customWidth="1"/>
    <col min="3842" max="3842" width="13.33203125" bestFit="1" customWidth="1"/>
    <col min="3844" max="3844" width="28.6640625" customWidth="1"/>
    <col min="3845" max="3845" width="13.33203125" bestFit="1" customWidth="1"/>
    <col min="3850" max="3850" width="10.33203125" bestFit="1" customWidth="1"/>
    <col min="4097" max="4097" width="25.33203125" customWidth="1"/>
    <col min="4098" max="4098" width="13.33203125" bestFit="1" customWidth="1"/>
    <col min="4100" max="4100" width="28.6640625" customWidth="1"/>
    <col min="4101" max="4101" width="13.33203125" bestFit="1" customWidth="1"/>
    <col min="4106" max="4106" width="10.33203125" bestFit="1" customWidth="1"/>
    <col min="4353" max="4353" width="25.33203125" customWidth="1"/>
    <col min="4354" max="4354" width="13.33203125" bestFit="1" customWidth="1"/>
    <col min="4356" max="4356" width="28.6640625" customWidth="1"/>
    <col min="4357" max="4357" width="13.33203125" bestFit="1" customWidth="1"/>
    <col min="4362" max="4362" width="10.33203125" bestFit="1" customWidth="1"/>
    <col min="4609" max="4609" width="25.33203125" customWidth="1"/>
    <col min="4610" max="4610" width="13.33203125" bestFit="1" customWidth="1"/>
    <col min="4612" max="4612" width="28.6640625" customWidth="1"/>
    <col min="4613" max="4613" width="13.33203125" bestFit="1" customWidth="1"/>
    <col min="4618" max="4618" width="10.33203125" bestFit="1" customWidth="1"/>
    <col min="4865" max="4865" width="25.33203125" customWidth="1"/>
    <col min="4866" max="4866" width="13.33203125" bestFit="1" customWidth="1"/>
    <col min="4868" max="4868" width="28.6640625" customWidth="1"/>
    <col min="4869" max="4869" width="13.33203125" bestFit="1" customWidth="1"/>
    <col min="4874" max="4874" width="10.33203125" bestFit="1" customWidth="1"/>
    <col min="5121" max="5121" width="25.33203125" customWidth="1"/>
    <col min="5122" max="5122" width="13.33203125" bestFit="1" customWidth="1"/>
    <col min="5124" max="5124" width="28.6640625" customWidth="1"/>
    <col min="5125" max="5125" width="13.33203125" bestFit="1" customWidth="1"/>
    <col min="5130" max="5130" width="10.33203125" bestFit="1" customWidth="1"/>
    <col min="5377" max="5377" width="25.33203125" customWidth="1"/>
    <col min="5378" max="5378" width="13.33203125" bestFit="1" customWidth="1"/>
    <col min="5380" max="5380" width="28.6640625" customWidth="1"/>
    <col min="5381" max="5381" width="13.33203125" bestFit="1" customWidth="1"/>
    <col min="5386" max="5386" width="10.33203125" bestFit="1" customWidth="1"/>
    <col min="5633" max="5633" width="25.33203125" customWidth="1"/>
    <col min="5634" max="5634" width="13.33203125" bestFit="1" customWidth="1"/>
    <col min="5636" max="5636" width="28.6640625" customWidth="1"/>
    <col min="5637" max="5637" width="13.33203125" bestFit="1" customWidth="1"/>
    <col min="5642" max="5642" width="10.33203125" bestFit="1" customWidth="1"/>
    <col min="5889" max="5889" width="25.33203125" customWidth="1"/>
    <col min="5890" max="5890" width="13.33203125" bestFit="1" customWidth="1"/>
    <col min="5892" max="5892" width="28.6640625" customWidth="1"/>
    <col min="5893" max="5893" width="13.33203125" bestFit="1" customWidth="1"/>
    <col min="5898" max="5898" width="10.33203125" bestFit="1" customWidth="1"/>
    <col min="6145" max="6145" width="25.33203125" customWidth="1"/>
    <col min="6146" max="6146" width="13.33203125" bestFit="1" customWidth="1"/>
    <col min="6148" max="6148" width="28.6640625" customWidth="1"/>
    <col min="6149" max="6149" width="13.33203125" bestFit="1" customWidth="1"/>
    <col min="6154" max="6154" width="10.33203125" bestFit="1" customWidth="1"/>
    <col min="6401" max="6401" width="25.33203125" customWidth="1"/>
    <col min="6402" max="6402" width="13.33203125" bestFit="1" customWidth="1"/>
    <col min="6404" max="6404" width="28.6640625" customWidth="1"/>
    <col min="6405" max="6405" width="13.33203125" bestFit="1" customWidth="1"/>
    <col min="6410" max="6410" width="10.33203125" bestFit="1" customWidth="1"/>
    <col min="6657" max="6657" width="25.33203125" customWidth="1"/>
    <col min="6658" max="6658" width="13.33203125" bestFit="1" customWidth="1"/>
    <col min="6660" max="6660" width="28.6640625" customWidth="1"/>
    <col min="6661" max="6661" width="13.33203125" bestFit="1" customWidth="1"/>
    <col min="6666" max="6666" width="10.33203125" bestFit="1" customWidth="1"/>
    <col min="6913" max="6913" width="25.33203125" customWidth="1"/>
    <col min="6914" max="6914" width="13.33203125" bestFit="1" customWidth="1"/>
    <col min="6916" max="6916" width="28.6640625" customWidth="1"/>
    <col min="6917" max="6917" width="13.33203125" bestFit="1" customWidth="1"/>
    <col min="6922" max="6922" width="10.33203125" bestFit="1" customWidth="1"/>
    <col min="7169" max="7169" width="25.33203125" customWidth="1"/>
    <col min="7170" max="7170" width="13.33203125" bestFit="1" customWidth="1"/>
    <col min="7172" max="7172" width="28.6640625" customWidth="1"/>
    <col min="7173" max="7173" width="13.33203125" bestFit="1" customWidth="1"/>
    <col min="7178" max="7178" width="10.33203125" bestFit="1" customWidth="1"/>
    <col min="7425" max="7425" width="25.33203125" customWidth="1"/>
    <col min="7426" max="7426" width="13.33203125" bestFit="1" customWidth="1"/>
    <col min="7428" max="7428" width="28.6640625" customWidth="1"/>
    <col min="7429" max="7429" width="13.33203125" bestFit="1" customWidth="1"/>
    <col min="7434" max="7434" width="10.33203125" bestFit="1" customWidth="1"/>
    <col min="7681" max="7681" width="25.33203125" customWidth="1"/>
    <col min="7682" max="7682" width="13.33203125" bestFit="1" customWidth="1"/>
    <col min="7684" max="7684" width="28.6640625" customWidth="1"/>
    <col min="7685" max="7685" width="13.33203125" bestFit="1" customWidth="1"/>
    <col min="7690" max="7690" width="10.33203125" bestFit="1" customWidth="1"/>
    <col min="7937" max="7937" width="25.33203125" customWidth="1"/>
    <col min="7938" max="7938" width="13.33203125" bestFit="1" customWidth="1"/>
    <col min="7940" max="7940" width="28.6640625" customWidth="1"/>
    <col min="7941" max="7941" width="13.33203125" bestFit="1" customWidth="1"/>
    <col min="7946" max="7946" width="10.33203125" bestFit="1" customWidth="1"/>
    <col min="8193" max="8193" width="25.33203125" customWidth="1"/>
    <col min="8194" max="8194" width="13.33203125" bestFit="1" customWidth="1"/>
    <col min="8196" max="8196" width="28.6640625" customWidth="1"/>
    <col min="8197" max="8197" width="13.33203125" bestFit="1" customWidth="1"/>
    <col min="8202" max="8202" width="10.33203125" bestFit="1" customWidth="1"/>
    <col min="8449" max="8449" width="25.33203125" customWidth="1"/>
    <col min="8450" max="8450" width="13.33203125" bestFit="1" customWidth="1"/>
    <col min="8452" max="8452" width="28.6640625" customWidth="1"/>
    <col min="8453" max="8453" width="13.33203125" bestFit="1" customWidth="1"/>
    <col min="8458" max="8458" width="10.33203125" bestFit="1" customWidth="1"/>
    <col min="8705" max="8705" width="25.33203125" customWidth="1"/>
    <col min="8706" max="8706" width="13.33203125" bestFit="1" customWidth="1"/>
    <col min="8708" max="8708" width="28.6640625" customWidth="1"/>
    <col min="8709" max="8709" width="13.33203125" bestFit="1" customWidth="1"/>
    <col min="8714" max="8714" width="10.33203125" bestFit="1" customWidth="1"/>
    <col min="8961" max="8961" width="25.33203125" customWidth="1"/>
    <col min="8962" max="8962" width="13.33203125" bestFit="1" customWidth="1"/>
    <col min="8964" max="8964" width="28.6640625" customWidth="1"/>
    <col min="8965" max="8965" width="13.33203125" bestFit="1" customWidth="1"/>
    <col min="8970" max="8970" width="10.33203125" bestFit="1" customWidth="1"/>
    <col min="9217" max="9217" width="25.33203125" customWidth="1"/>
    <col min="9218" max="9218" width="13.33203125" bestFit="1" customWidth="1"/>
    <col min="9220" max="9220" width="28.6640625" customWidth="1"/>
    <col min="9221" max="9221" width="13.33203125" bestFit="1" customWidth="1"/>
    <col min="9226" max="9226" width="10.33203125" bestFit="1" customWidth="1"/>
    <col min="9473" max="9473" width="25.33203125" customWidth="1"/>
    <col min="9474" max="9474" width="13.33203125" bestFit="1" customWidth="1"/>
    <col min="9476" max="9476" width="28.6640625" customWidth="1"/>
    <col min="9477" max="9477" width="13.33203125" bestFit="1" customWidth="1"/>
    <col min="9482" max="9482" width="10.33203125" bestFit="1" customWidth="1"/>
    <col min="9729" max="9729" width="25.33203125" customWidth="1"/>
    <col min="9730" max="9730" width="13.33203125" bestFit="1" customWidth="1"/>
    <col min="9732" max="9732" width="28.6640625" customWidth="1"/>
    <col min="9733" max="9733" width="13.33203125" bestFit="1" customWidth="1"/>
    <col min="9738" max="9738" width="10.33203125" bestFit="1" customWidth="1"/>
    <col min="9985" max="9985" width="25.33203125" customWidth="1"/>
    <col min="9986" max="9986" width="13.33203125" bestFit="1" customWidth="1"/>
    <col min="9988" max="9988" width="28.6640625" customWidth="1"/>
    <col min="9989" max="9989" width="13.33203125" bestFit="1" customWidth="1"/>
    <col min="9994" max="9994" width="10.33203125" bestFit="1" customWidth="1"/>
    <col min="10241" max="10241" width="25.33203125" customWidth="1"/>
    <col min="10242" max="10242" width="13.33203125" bestFit="1" customWidth="1"/>
    <col min="10244" max="10244" width="28.6640625" customWidth="1"/>
    <col min="10245" max="10245" width="13.33203125" bestFit="1" customWidth="1"/>
    <col min="10250" max="10250" width="10.33203125" bestFit="1" customWidth="1"/>
    <col min="10497" max="10497" width="25.33203125" customWidth="1"/>
    <col min="10498" max="10498" width="13.33203125" bestFit="1" customWidth="1"/>
    <col min="10500" max="10500" width="28.6640625" customWidth="1"/>
    <col min="10501" max="10501" width="13.33203125" bestFit="1" customWidth="1"/>
    <col min="10506" max="10506" width="10.33203125" bestFit="1" customWidth="1"/>
    <col min="10753" max="10753" width="25.33203125" customWidth="1"/>
    <col min="10754" max="10754" width="13.33203125" bestFit="1" customWidth="1"/>
    <col min="10756" max="10756" width="28.6640625" customWidth="1"/>
    <col min="10757" max="10757" width="13.33203125" bestFit="1" customWidth="1"/>
    <col min="10762" max="10762" width="10.33203125" bestFit="1" customWidth="1"/>
    <col min="11009" max="11009" width="25.33203125" customWidth="1"/>
    <col min="11010" max="11010" width="13.33203125" bestFit="1" customWidth="1"/>
    <col min="11012" max="11012" width="28.6640625" customWidth="1"/>
    <col min="11013" max="11013" width="13.33203125" bestFit="1" customWidth="1"/>
    <col min="11018" max="11018" width="10.33203125" bestFit="1" customWidth="1"/>
    <col min="11265" max="11265" width="25.33203125" customWidth="1"/>
    <col min="11266" max="11266" width="13.33203125" bestFit="1" customWidth="1"/>
    <col min="11268" max="11268" width="28.6640625" customWidth="1"/>
    <col min="11269" max="11269" width="13.33203125" bestFit="1" customWidth="1"/>
    <col min="11274" max="11274" width="10.33203125" bestFit="1" customWidth="1"/>
    <col min="11521" max="11521" width="25.33203125" customWidth="1"/>
    <col min="11522" max="11522" width="13.33203125" bestFit="1" customWidth="1"/>
    <col min="11524" max="11524" width="28.6640625" customWidth="1"/>
    <col min="11525" max="11525" width="13.33203125" bestFit="1" customWidth="1"/>
    <col min="11530" max="11530" width="10.33203125" bestFit="1" customWidth="1"/>
    <col min="11777" max="11777" width="25.33203125" customWidth="1"/>
    <col min="11778" max="11778" width="13.33203125" bestFit="1" customWidth="1"/>
    <col min="11780" max="11780" width="28.6640625" customWidth="1"/>
    <col min="11781" max="11781" width="13.33203125" bestFit="1" customWidth="1"/>
    <col min="11786" max="11786" width="10.33203125" bestFit="1" customWidth="1"/>
    <col min="12033" max="12033" width="25.33203125" customWidth="1"/>
    <col min="12034" max="12034" width="13.33203125" bestFit="1" customWidth="1"/>
    <col min="12036" max="12036" width="28.6640625" customWidth="1"/>
    <col min="12037" max="12037" width="13.33203125" bestFit="1" customWidth="1"/>
    <col min="12042" max="12042" width="10.33203125" bestFit="1" customWidth="1"/>
    <col min="12289" max="12289" width="25.33203125" customWidth="1"/>
    <col min="12290" max="12290" width="13.33203125" bestFit="1" customWidth="1"/>
    <col min="12292" max="12292" width="28.6640625" customWidth="1"/>
    <col min="12293" max="12293" width="13.33203125" bestFit="1" customWidth="1"/>
    <col min="12298" max="12298" width="10.33203125" bestFit="1" customWidth="1"/>
    <col min="12545" max="12545" width="25.33203125" customWidth="1"/>
    <col min="12546" max="12546" width="13.33203125" bestFit="1" customWidth="1"/>
    <col min="12548" max="12548" width="28.6640625" customWidth="1"/>
    <col min="12549" max="12549" width="13.33203125" bestFit="1" customWidth="1"/>
    <col min="12554" max="12554" width="10.33203125" bestFit="1" customWidth="1"/>
    <col min="12801" max="12801" width="25.33203125" customWidth="1"/>
    <col min="12802" max="12802" width="13.33203125" bestFit="1" customWidth="1"/>
    <col min="12804" max="12804" width="28.6640625" customWidth="1"/>
    <col min="12805" max="12805" width="13.33203125" bestFit="1" customWidth="1"/>
    <col min="12810" max="12810" width="10.33203125" bestFit="1" customWidth="1"/>
    <col min="13057" max="13057" width="25.33203125" customWidth="1"/>
    <col min="13058" max="13058" width="13.33203125" bestFit="1" customWidth="1"/>
    <col min="13060" max="13060" width="28.6640625" customWidth="1"/>
    <col min="13061" max="13061" width="13.33203125" bestFit="1" customWidth="1"/>
    <col min="13066" max="13066" width="10.33203125" bestFit="1" customWidth="1"/>
    <col min="13313" max="13313" width="25.33203125" customWidth="1"/>
    <col min="13314" max="13314" width="13.33203125" bestFit="1" customWidth="1"/>
    <col min="13316" max="13316" width="28.6640625" customWidth="1"/>
    <col min="13317" max="13317" width="13.33203125" bestFit="1" customWidth="1"/>
    <col min="13322" max="13322" width="10.33203125" bestFit="1" customWidth="1"/>
    <col min="13569" max="13569" width="25.33203125" customWidth="1"/>
    <col min="13570" max="13570" width="13.33203125" bestFit="1" customWidth="1"/>
    <col min="13572" max="13572" width="28.6640625" customWidth="1"/>
    <col min="13573" max="13573" width="13.33203125" bestFit="1" customWidth="1"/>
    <col min="13578" max="13578" width="10.33203125" bestFit="1" customWidth="1"/>
    <col min="13825" max="13825" width="25.33203125" customWidth="1"/>
    <col min="13826" max="13826" width="13.33203125" bestFit="1" customWidth="1"/>
    <col min="13828" max="13828" width="28.6640625" customWidth="1"/>
    <col min="13829" max="13829" width="13.33203125" bestFit="1" customWidth="1"/>
    <col min="13834" max="13834" width="10.33203125" bestFit="1" customWidth="1"/>
    <col min="14081" max="14081" width="25.33203125" customWidth="1"/>
    <col min="14082" max="14082" width="13.33203125" bestFit="1" customWidth="1"/>
    <col min="14084" max="14084" width="28.6640625" customWidth="1"/>
    <col min="14085" max="14085" width="13.33203125" bestFit="1" customWidth="1"/>
    <col min="14090" max="14090" width="10.33203125" bestFit="1" customWidth="1"/>
    <col min="14337" max="14337" width="25.33203125" customWidth="1"/>
    <col min="14338" max="14338" width="13.33203125" bestFit="1" customWidth="1"/>
    <col min="14340" max="14340" width="28.6640625" customWidth="1"/>
    <col min="14341" max="14341" width="13.33203125" bestFit="1" customWidth="1"/>
    <col min="14346" max="14346" width="10.33203125" bestFit="1" customWidth="1"/>
    <col min="14593" max="14593" width="25.33203125" customWidth="1"/>
    <col min="14594" max="14594" width="13.33203125" bestFit="1" customWidth="1"/>
    <col min="14596" max="14596" width="28.6640625" customWidth="1"/>
    <col min="14597" max="14597" width="13.33203125" bestFit="1" customWidth="1"/>
    <col min="14602" max="14602" width="10.33203125" bestFit="1" customWidth="1"/>
    <col min="14849" max="14849" width="25.33203125" customWidth="1"/>
    <col min="14850" max="14850" width="13.33203125" bestFit="1" customWidth="1"/>
    <col min="14852" max="14852" width="28.6640625" customWidth="1"/>
    <col min="14853" max="14853" width="13.33203125" bestFit="1" customWidth="1"/>
    <col min="14858" max="14858" width="10.33203125" bestFit="1" customWidth="1"/>
    <col min="15105" max="15105" width="25.33203125" customWidth="1"/>
    <col min="15106" max="15106" width="13.33203125" bestFit="1" customWidth="1"/>
    <col min="15108" max="15108" width="28.6640625" customWidth="1"/>
    <col min="15109" max="15109" width="13.33203125" bestFit="1" customWidth="1"/>
    <col min="15114" max="15114" width="10.33203125" bestFit="1" customWidth="1"/>
    <col min="15361" max="15361" width="25.33203125" customWidth="1"/>
    <col min="15362" max="15362" width="13.33203125" bestFit="1" customWidth="1"/>
    <col min="15364" max="15364" width="28.6640625" customWidth="1"/>
    <col min="15365" max="15365" width="13.33203125" bestFit="1" customWidth="1"/>
    <col min="15370" max="15370" width="10.33203125" bestFit="1" customWidth="1"/>
    <col min="15617" max="15617" width="25.33203125" customWidth="1"/>
    <col min="15618" max="15618" width="13.33203125" bestFit="1" customWidth="1"/>
    <col min="15620" max="15620" width="28.6640625" customWidth="1"/>
    <col min="15621" max="15621" width="13.33203125" bestFit="1" customWidth="1"/>
    <col min="15626" max="15626" width="10.33203125" bestFit="1" customWidth="1"/>
    <col min="15873" max="15873" width="25.33203125" customWidth="1"/>
    <col min="15874" max="15874" width="13.33203125" bestFit="1" customWidth="1"/>
    <col min="15876" max="15876" width="28.6640625" customWidth="1"/>
    <col min="15877" max="15877" width="13.33203125" bestFit="1" customWidth="1"/>
    <col min="15882" max="15882" width="10.33203125" bestFit="1" customWidth="1"/>
    <col min="16129" max="16129" width="25.33203125" customWidth="1"/>
    <col min="16130" max="16130" width="13.33203125" bestFit="1" customWidth="1"/>
    <col min="16132" max="16132" width="28.6640625" customWidth="1"/>
    <col min="16133" max="16133" width="13.33203125" bestFit="1" customWidth="1"/>
    <col min="16138" max="16138" width="10.33203125" bestFit="1" customWidth="1"/>
  </cols>
  <sheetData>
    <row r="1" spans="1:12" x14ac:dyDescent="0.2">
      <c r="A1" s="1" t="s">
        <v>64</v>
      </c>
    </row>
    <row r="2" spans="1:12" x14ac:dyDescent="0.2">
      <c r="A2" s="3">
        <v>42676</v>
      </c>
    </row>
    <row r="5" spans="1:12" s="1" customFormat="1" ht="13" x14ac:dyDescent="0.15">
      <c r="A5" s="1" t="s">
        <v>0</v>
      </c>
      <c r="B5" s="4"/>
      <c r="D5" s="1" t="s">
        <v>1</v>
      </c>
      <c r="E5" s="4"/>
    </row>
    <row r="6" spans="1:12" x14ac:dyDescent="0.2">
      <c r="A6" t="s">
        <v>2</v>
      </c>
      <c r="B6" s="2">
        <v>10000</v>
      </c>
      <c r="D6" t="s">
        <v>3</v>
      </c>
      <c r="E6" s="2">
        <v>2000</v>
      </c>
    </row>
    <row r="7" spans="1:12" x14ac:dyDescent="0.2">
      <c r="A7" t="s">
        <v>4</v>
      </c>
      <c r="B7" s="2">
        <v>40000</v>
      </c>
      <c r="D7" t="s">
        <v>5</v>
      </c>
      <c r="E7" s="2">
        <v>10000</v>
      </c>
      <c r="I7" s="5"/>
      <c r="J7" s="5"/>
      <c r="K7" s="5"/>
      <c r="L7" s="5"/>
    </row>
    <row r="8" spans="1:12" x14ac:dyDescent="0.2">
      <c r="D8" t="s">
        <v>6</v>
      </c>
      <c r="E8" s="2">
        <v>350000</v>
      </c>
      <c r="I8" s="5"/>
      <c r="J8" s="5"/>
      <c r="K8" s="5"/>
      <c r="L8" s="5"/>
    </row>
    <row r="9" spans="1:12" x14ac:dyDescent="0.2">
      <c r="I9" s="5"/>
      <c r="J9" s="5"/>
      <c r="K9" s="5"/>
      <c r="L9" s="5"/>
    </row>
    <row r="10" spans="1:12" x14ac:dyDescent="0.2">
      <c r="A10" s="6" t="s">
        <v>7</v>
      </c>
      <c r="B10" s="7">
        <f>B6+B7+B8</f>
        <v>50000</v>
      </c>
      <c r="D10" s="6" t="s">
        <v>8</v>
      </c>
      <c r="E10" s="7">
        <f>SUM(E6:E9)</f>
        <v>362000</v>
      </c>
      <c r="I10" s="5"/>
      <c r="J10" s="5"/>
      <c r="K10" s="5"/>
      <c r="L10" s="5"/>
    </row>
    <row r="11" spans="1:12" x14ac:dyDescent="0.2">
      <c r="I11" s="5"/>
      <c r="J11" s="5"/>
      <c r="K11" s="5"/>
      <c r="L11" s="5"/>
    </row>
    <row r="12" spans="1:12" x14ac:dyDescent="0.2">
      <c r="I12" s="5"/>
      <c r="J12" s="5"/>
      <c r="K12" s="5"/>
      <c r="L12" s="5"/>
    </row>
    <row r="13" spans="1:12" x14ac:dyDescent="0.2">
      <c r="A13" t="s">
        <v>9</v>
      </c>
      <c r="B13" s="2">
        <f>'Investment Portfolio'!I23</f>
        <v>188300</v>
      </c>
      <c r="I13" s="5"/>
      <c r="J13" s="5"/>
      <c r="K13" s="5"/>
      <c r="L13" s="5"/>
    </row>
    <row r="14" spans="1:12" x14ac:dyDescent="0.2">
      <c r="H14" s="5"/>
      <c r="I14" s="5"/>
      <c r="J14" s="5"/>
      <c r="K14" s="5"/>
      <c r="L14" s="5"/>
    </row>
    <row r="15" spans="1:12" x14ac:dyDescent="0.2">
      <c r="A15" s="6" t="s">
        <v>10</v>
      </c>
      <c r="B15" s="7">
        <f>SUM(B13)</f>
        <v>188300</v>
      </c>
      <c r="D15" s="6"/>
      <c r="E15" s="7"/>
      <c r="H15" s="5"/>
      <c r="I15" s="5"/>
      <c r="J15" s="5"/>
      <c r="K15" s="5"/>
      <c r="L15" s="5"/>
    </row>
    <row r="16" spans="1:12" x14ac:dyDescent="0.2">
      <c r="D16" s="6"/>
      <c r="E16" s="7"/>
      <c r="H16" s="5"/>
      <c r="I16" s="8"/>
      <c r="J16" s="9"/>
      <c r="K16" s="5"/>
      <c r="L16" s="5"/>
    </row>
    <row r="17" spans="1:12" x14ac:dyDescent="0.2">
      <c r="A17" s="10" t="s">
        <v>11</v>
      </c>
      <c r="D17" s="11"/>
      <c r="E17" s="7"/>
      <c r="H17" s="5"/>
      <c r="I17" s="8"/>
      <c r="J17" s="9"/>
      <c r="K17" s="5"/>
      <c r="L17" s="5"/>
    </row>
    <row r="18" spans="1:12" x14ac:dyDescent="0.2">
      <c r="A18" t="s">
        <v>12</v>
      </c>
      <c r="B18" s="2">
        <v>500000</v>
      </c>
      <c r="D18" s="6" t="s">
        <v>66</v>
      </c>
      <c r="E18" s="7">
        <f>SUM(B24-E10)</f>
        <v>406300</v>
      </c>
      <c r="H18" s="5"/>
      <c r="I18" s="5"/>
      <c r="J18" s="9"/>
      <c r="K18" s="5"/>
      <c r="L18" s="5"/>
    </row>
    <row r="19" spans="1:12" x14ac:dyDescent="0.2">
      <c r="A19" t="s">
        <v>13</v>
      </c>
      <c r="B19" s="2">
        <v>10000</v>
      </c>
      <c r="H19" s="5"/>
      <c r="I19" s="5"/>
      <c r="J19" s="5"/>
      <c r="K19" s="5"/>
      <c r="L19" s="5"/>
    </row>
    <row r="20" spans="1:12" ht="16" thickBot="1" x14ac:dyDescent="0.25">
      <c r="A20" t="s">
        <v>14</v>
      </c>
      <c r="B20" s="2">
        <v>20000</v>
      </c>
      <c r="D20" s="6" t="s">
        <v>67</v>
      </c>
      <c r="E20" s="12">
        <f>SUM(E10+E18)</f>
        <v>768300</v>
      </c>
      <c r="I20" s="5"/>
      <c r="J20" s="5"/>
      <c r="K20" s="5"/>
      <c r="L20" s="5"/>
    </row>
    <row r="21" spans="1:12" ht="16" thickTop="1" x14ac:dyDescent="0.2">
      <c r="I21" s="5"/>
      <c r="J21" s="5"/>
      <c r="K21" s="5"/>
      <c r="L21" s="5"/>
    </row>
    <row r="22" spans="1:12" x14ac:dyDescent="0.2">
      <c r="A22" s="6" t="s">
        <v>15</v>
      </c>
      <c r="B22" s="7">
        <f>SUM(B18:B21)</f>
        <v>530000</v>
      </c>
      <c r="I22" s="5"/>
      <c r="J22" s="5"/>
      <c r="K22" s="5"/>
      <c r="L22" s="5"/>
    </row>
    <row r="23" spans="1:12" x14ac:dyDescent="0.2">
      <c r="I23" s="5"/>
      <c r="J23" s="5"/>
      <c r="K23" s="5"/>
      <c r="L23" s="5"/>
    </row>
    <row r="24" spans="1:12" ht="16" thickBot="1" x14ac:dyDescent="0.25">
      <c r="A24" s="6" t="s">
        <v>16</v>
      </c>
      <c r="B24" s="12">
        <f>SUM(B10+B15+B22)</f>
        <v>768300</v>
      </c>
      <c r="I24" s="5"/>
      <c r="J24" s="5"/>
      <c r="K24" s="5"/>
      <c r="L24" s="5"/>
    </row>
    <row r="25" spans="1:12" ht="16" thickTop="1" x14ac:dyDescent="0.2">
      <c r="I25" s="5"/>
      <c r="J25" s="5"/>
      <c r="K25" s="5"/>
      <c r="L25" s="5"/>
    </row>
    <row r="26" spans="1:12" x14ac:dyDescent="0.2">
      <c r="I26" s="5"/>
      <c r="J26" s="5"/>
      <c r="K26" s="5"/>
      <c r="L26" s="5"/>
    </row>
    <row r="27" spans="1:12" x14ac:dyDescent="0.2">
      <c r="I27" s="5"/>
      <c r="J27" s="5"/>
      <c r="K27" s="5"/>
      <c r="L2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"/>
  <sheetViews>
    <sheetView workbookViewId="0">
      <selection activeCell="E13" sqref="E13"/>
    </sheetView>
  </sheetViews>
  <sheetFormatPr baseColWidth="10" defaultColWidth="8.83203125" defaultRowHeight="15" x14ac:dyDescent="0.2"/>
  <cols>
    <col min="1" max="1" width="24" customWidth="1"/>
    <col min="2" max="2" width="7.83203125" bestFit="1" customWidth="1"/>
    <col min="3" max="3" width="8.33203125" customWidth="1"/>
    <col min="4" max="4" width="11.33203125" customWidth="1"/>
    <col min="5" max="5" width="11.5" customWidth="1"/>
    <col min="6" max="7" width="12.5" customWidth="1"/>
    <col min="8" max="8" width="12.1640625" customWidth="1"/>
    <col min="9" max="9" width="12.33203125" style="14" customWidth="1"/>
    <col min="10" max="10" width="2.5" customWidth="1"/>
    <col min="11" max="12" width="10" customWidth="1"/>
    <col min="13" max="13" width="8.5" customWidth="1"/>
    <col min="14" max="14" width="1.1640625" customWidth="1"/>
    <col min="15" max="15" width="7.6640625" customWidth="1"/>
    <col min="16" max="16" width="7.83203125" customWidth="1"/>
    <col min="17" max="17" width="12.6640625" customWidth="1"/>
    <col min="18" max="18" width="9.1640625" customWidth="1"/>
    <col min="257" max="257" width="24" customWidth="1"/>
    <col min="258" max="258" width="7.83203125" bestFit="1" customWidth="1"/>
    <col min="259" max="259" width="8.33203125" customWidth="1"/>
    <col min="260" max="260" width="11.33203125" customWidth="1"/>
    <col min="261" max="261" width="11.5" customWidth="1"/>
    <col min="262" max="263" width="12.5" customWidth="1"/>
    <col min="264" max="264" width="12.1640625" customWidth="1"/>
    <col min="265" max="265" width="12.33203125" customWidth="1"/>
    <col min="266" max="266" width="2.5" customWidth="1"/>
    <col min="267" max="268" width="10" customWidth="1"/>
    <col min="269" max="269" width="8.5" customWidth="1"/>
    <col min="270" max="270" width="1.1640625" customWidth="1"/>
    <col min="271" max="271" width="7.6640625" customWidth="1"/>
    <col min="272" max="272" width="7.83203125" customWidth="1"/>
    <col min="273" max="273" width="12.6640625" customWidth="1"/>
    <col min="274" max="274" width="9.1640625" customWidth="1"/>
    <col min="513" max="513" width="24" customWidth="1"/>
    <col min="514" max="514" width="7.83203125" bestFit="1" customWidth="1"/>
    <col min="515" max="515" width="8.33203125" customWidth="1"/>
    <col min="516" max="516" width="11.33203125" customWidth="1"/>
    <col min="517" max="517" width="11.5" customWidth="1"/>
    <col min="518" max="519" width="12.5" customWidth="1"/>
    <col min="520" max="520" width="12.1640625" customWidth="1"/>
    <col min="521" max="521" width="12.33203125" customWidth="1"/>
    <col min="522" max="522" width="2.5" customWidth="1"/>
    <col min="523" max="524" width="10" customWidth="1"/>
    <col min="525" max="525" width="8.5" customWidth="1"/>
    <col min="526" max="526" width="1.1640625" customWidth="1"/>
    <col min="527" max="527" width="7.6640625" customWidth="1"/>
    <col min="528" max="528" width="7.83203125" customWidth="1"/>
    <col min="529" max="529" width="12.6640625" customWidth="1"/>
    <col min="530" max="530" width="9.1640625" customWidth="1"/>
    <col min="769" max="769" width="24" customWidth="1"/>
    <col min="770" max="770" width="7.83203125" bestFit="1" customWidth="1"/>
    <col min="771" max="771" width="8.33203125" customWidth="1"/>
    <col min="772" max="772" width="11.33203125" customWidth="1"/>
    <col min="773" max="773" width="11.5" customWidth="1"/>
    <col min="774" max="775" width="12.5" customWidth="1"/>
    <col min="776" max="776" width="12.1640625" customWidth="1"/>
    <col min="777" max="777" width="12.33203125" customWidth="1"/>
    <col min="778" max="778" width="2.5" customWidth="1"/>
    <col min="779" max="780" width="10" customWidth="1"/>
    <col min="781" max="781" width="8.5" customWidth="1"/>
    <col min="782" max="782" width="1.1640625" customWidth="1"/>
    <col min="783" max="783" width="7.6640625" customWidth="1"/>
    <col min="784" max="784" width="7.83203125" customWidth="1"/>
    <col min="785" max="785" width="12.6640625" customWidth="1"/>
    <col min="786" max="786" width="9.1640625" customWidth="1"/>
    <col min="1025" max="1025" width="24" customWidth="1"/>
    <col min="1026" max="1026" width="7.83203125" bestFit="1" customWidth="1"/>
    <col min="1027" max="1027" width="8.33203125" customWidth="1"/>
    <col min="1028" max="1028" width="11.33203125" customWidth="1"/>
    <col min="1029" max="1029" width="11.5" customWidth="1"/>
    <col min="1030" max="1031" width="12.5" customWidth="1"/>
    <col min="1032" max="1032" width="12.1640625" customWidth="1"/>
    <col min="1033" max="1033" width="12.33203125" customWidth="1"/>
    <col min="1034" max="1034" width="2.5" customWidth="1"/>
    <col min="1035" max="1036" width="10" customWidth="1"/>
    <col min="1037" max="1037" width="8.5" customWidth="1"/>
    <col min="1038" max="1038" width="1.1640625" customWidth="1"/>
    <col min="1039" max="1039" width="7.6640625" customWidth="1"/>
    <col min="1040" max="1040" width="7.83203125" customWidth="1"/>
    <col min="1041" max="1041" width="12.6640625" customWidth="1"/>
    <col min="1042" max="1042" width="9.1640625" customWidth="1"/>
    <col min="1281" max="1281" width="24" customWidth="1"/>
    <col min="1282" max="1282" width="7.83203125" bestFit="1" customWidth="1"/>
    <col min="1283" max="1283" width="8.33203125" customWidth="1"/>
    <col min="1284" max="1284" width="11.33203125" customWidth="1"/>
    <col min="1285" max="1285" width="11.5" customWidth="1"/>
    <col min="1286" max="1287" width="12.5" customWidth="1"/>
    <col min="1288" max="1288" width="12.1640625" customWidth="1"/>
    <col min="1289" max="1289" width="12.33203125" customWidth="1"/>
    <col min="1290" max="1290" width="2.5" customWidth="1"/>
    <col min="1291" max="1292" width="10" customWidth="1"/>
    <col min="1293" max="1293" width="8.5" customWidth="1"/>
    <col min="1294" max="1294" width="1.1640625" customWidth="1"/>
    <col min="1295" max="1295" width="7.6640625" customWidth="1"/>
    <col min="1296" max="1296" width="7.83203125" customWidth="1"/>
    <col min="1297" max="1297" width="12.6640625" customWidth="1"/>
    <col min="1298" max="1298" width="9.1640625" customWidth="1"/>
    <col min="1537" max="1537" width="24" customWidth="1"/>
    <col min="1538" max="1538" width="7.83203125" bestFit="1" customWidth="1"/>
    <col min="1539" max="1539" width="8.33203125" customWidth="1"/>
    <col min="1540" max="1540" width="11.33203125" customWidth="1"/>
    <col min="1541" max="1541" width="11.5" customWidth="1"/>
    <col min="1542" max="1543" width="12.5" customWidth="1"/>
    <col min="1544" max="1544" width="12.1640625" customWidth="1"/>
    <col min="1545" max="1545" width="12.33203125" customWidth="1"/>
    <col min="1546" max="1546" width="2.5" customWidth="1"/>
    <col min="1547" max="1548" width="10" customWidth="1"/>
    <col min="1549" max="1549" width="8.5" customWidth="1"/>
    <col min="1550" max="1550" width="1.1640625" customWidth="1"/>
    <col min="1551" max="1551" width="7.6640625" customWidth="1"/>
    <col min="1552" max="1552" width="7.83203125" customWidth="1"/>
    <col min="1553" max="1553" width="12.6640625" customWidth="1"/>
    <col min="1554" max="1554" width="9.1640625" customWidth="1"/>
    <col min="1793" max="1793" width="24" customWidth="1"/>
    <col min="1794" max="1794" width="7.83203125" bestFit="1" customWidth="1"/>
    <col min="1795" max="1795" width="8.33203125" customWidth="1"/>
    <col min="1796" max="1796" width="11.33203125" customWidth="1"/>
    <col min="1797" max="1797" width="11.5" customWidth="1"/>
    <col min="1798" max="1799" width="12.5" customWidth="1"/>
    <col min="1800" max="1800" width="12.1640625" customWidth="1"/>
    <col min="1801" max="1801" width="12.33203125" customWidth="1"/>
    <col min="1802" max="1802" width="2.5" customWidth="1"/>
    <col min="1803" max="1804" width="10" customWidth="1"/>
    <col min="1805" max="1805" width="8.5" customWidth="1"/>
    <col min="1806" max="1806" width="1.1640625" customWidth="1"/>
    <col min="1807" max="1807" width="7.6640625" customWidth="1"/>
    <col min="1808" max="1808" width="7.83203125" customWidth="1"/>
    <col min="1809" max="1809" width="12.6640625" customWidth="1"/>
    <col min="1810" max="1810" width="9.1640625" customWidth="1"/>
    <col min="2049" max="2049" width="24" customWidth="1"/>
    <col min="2050" max="2050" width="7.83203125" bestFit="1" customWidth="1"/>
    <col min="2051" max="2051" width="8.33203125" customWidth="1"/>
    <col min="2052" max="2052" width="11.33203125" customWidth="1"/>
    <col min="2053" max="2053" width="11.5" customWidth="1"/>
    <col min="2054" max="2055" width="12.5" customWidth="1"/>
    <col min="2056" max="2056" width="12.1640625" customWidth="1"/>
    <col min="2057" max="2057" width="12.33203125" customWidth="1"/>
    <col min="2058" max="2058" width="2.5" customWidth="1"/>
    <col min="2059" max="2060" width="10" customWidth="1"/>
    <col min="2061" max="2061" width="8.5" customWidth="1"/>
    <col min="2062" max="2062" width="1.1640625" customWidth="1"/>
    <col min="2063" max="2063" width="7.6640625" customWidth="1"/>
    <col min="2064" max="2064" width="7.83203125" customWidth="1"/>
    <col min="2065" max="2065" width="12.6640625" customWidth="1"/>
    <col min="2066" max="2066" width="9.1640625" customWidth="1"/>
    <col min="2305" max="2305" width="24" customWidth="1"/>
    <col min="2306" max="2306" width="7.83203125" bestFit="1" customWidth="1"/>
    <col min="2307" max="2307" width="8.33203125" customWidth="1"/>
    <col min="2308" max="2308" width="11.33203125" customWidth="1"/>
    <col min="2309" max="2309" width="11.5" customWidth="1"/>
    <col min="2310" max="2311" width="12.5" customWidth="1"/>
    <col min="2312" max="2312" width="12.1640625" customWidth="1"/>
    <col min="2313" max="2313" width="12.33203125" customWidth="1"/>
    <col min="2314" max="2314" width="2.5" customWidth="1"/>
    <col min="2315" max="2316" width="10" customWidth="1"/>
    <col min="2317" max="2317" width="8.5" customWidth="1"/>
    <col min="2318" max="2318" width="1.1640625" customWidth="1"/>
    <col min="2319" max="2319" width="7.6640625" customWidth="1"/>
    <col min="2320" max="2320" width="7.83203125" customWidth="1"/>
    <col min="2321" max="2321" width="12.6640625" customWidth="1"/>
    <col min="2322" max="2322" width="9.1640625" customWidth="1"/>
    <col min="2561" max="2561" width="24" customWidth="1"/>
    <col min="2562" max="2562" width="7.83203125" bestFit="1" customWidth="1"/>
    <col min="2563" max="2563" width="8.33203125" customWidth="1"/>
    <col min="2564" max="2564" width="11.33203125" customWidth="1"/>
    <col min="2565" max="2565" width="11.5" customWidth="1"/>
    <col min="2566" max="2567" width="12.5" customWidth="1"/>
    <col min="2568" max="2568" width="12.1640625" customWidth="1"/>
    <col min="2569" max="2569" width="12.33203125" customWidth="1"/>
    <col min="2570" max="2570" width="2.5" customWidth="1"/>
    <col min="2571" max="2572" width="10" customWidth="1"/>
    <col min="2573" max="2573" width="8.5" customWidth="1"/>
    <col min="2574" max="2574" width="1.1640625" customWidth="1"/>
    <col min="2575" max="2575" width="7.6640625" customWidth="1"/>
    <col min="2576" max="2576" width="7.83203125" customWidth="1"/>
    <col min="2577" max="2577" width="12.6640625" customWidth="1"/>
    <col min="2578" max="2578" width="9.1640625" customWidth="1"/>
    <col min="2817" max="2817" width="24" customWidth="1"/>
    <col min="2818" max="2818" width="7.83203125" bestFit="1" customWidth="1"/>
    <col min="2819" max="2819" width="8.33203125" customWidth="1"/>
    <col min="2820" max="2820" width="11.33203125" customWidth="1"/>
    <col min="2821" max="2821" width="11.5" customWidth="1"/>
    <col min="2822" max="2823" width="12.5" customWidth="1"/>
    <col min="2824" max="2824" width="12.1640625" customWidth="1"/>
    <col min="2825" max="2825" width="12.33203125" customWidth="1"/>
    <col min="2826" max="2826" width="2.5" customWidth="1"/>
    <col min="2827" max="2828" width="10" customWidth="1"/>
    <col min="2829" max="2829" width="8.5" customWidth="1"/>
    <col min="2830" max="2830" width="1.1640625" customWidth="1"/>
    <col min="2831" max="2831" width="7.6640625" customWidth="1"/>
    <col min="2832" max="2832" width="7.83203125" customWidth="1"/>
    <col min="2833" max="2833" width="12.6640625" customWidth="1"/>
    <col min="2834" max="2834" width="9.1640625" customWidth="1"/>
    <col min="3073" max="3073" width="24" customWidth="1"/>
    <col min="3074" max="3074" width="7.83203125" bestFit="1" customWidth="1"/>
    <col min="3075" max="3075" width="8.33203125" customWidth="1"/>
    <col min="3076" max="3076" width="11.33203125" customWidth="1"/>
    <col min="3077" max="3077" width="11.5" customWidth="1"/>
    <col min="3078" max="3079" width="12.5" customWidth="1"/>
    <col min="3080" max="3080" width="12.1640625" customWidth="1"/>
    <col min="3081" max="3081" width="12.33203125" customWidth="1"/>
    <col min="3082" max="3082" width="2.5" customWidth="1"/>
    <col min="3083" max="3084" width="10" customWidth="1"/>
    <col min="3085" max="3085" width="8.5" customWidth="1"/>
    <col min="3086" max="3086" width="1.1640625" customWidth="1"/>
    <col min="3087" max="3087" width="7.6640625" customWidth="1"/>
    <col min="3088" max="3088" width="7.83203125" customWidth="1"/>
    <col min="3089" max="3089" width="12.6640625" customWidth="1"/>
    <col min="3090" max="3090" width="9.1640625" customWidth="1"/>
    <col min="3329" max="3329" width="24" customWidth="1"/>
    <col min="3330" max="3330" width="7.83203125" bestFit="1" customWidth="1"/>
    <col min="3331" max="3331" width="8.33203125" customWidth="1"/>
    <col min="3332" max="3332" width="11.33203125" customWidth="1"/>
    <col min="3333" max="3333" width="11.5" customWidth="1"/>
    <col min="3334" max="3335" width="12.5" customWidth="1"/>
    <col min="3336" max="3336" width="12.1640625" customWidth="1"/>
    <col min="3337" max="3337" width="12.33203125" customWidth="1"/>
    <col min="3338" max="3338" width="2.5" customWidth="1"/>
    <col min="3339" max="3340" width="10" customWidth="1"/>
    <col min="3341" max="3341" width="8.5" customWidth="1"/>
    <col min="3342" max="3342" width="1.1640625" customWidth="1"/>
    <col min="3343" max="3343" width="7.6640625" customWidth="1"/>
    <col min="3344" max="3344" width="7.83203125" customWidth="1"/>
    <col min="3345" max="3345" width="12.6640625" customWidth="1"/>
    <col min="3346" max="3346" width="9.1640625" customWidth="1"/>
    <col min="3585" max="3585" width="24" customWidth="1"/>
    <col min="3586" max="3586" width="7.83203125" bestFit="1" customWidth="1"/>
    <col min="3587" max="3587" width="8.33203125" customWidth="1"/>
    <col min="3588" max="3588" width="11.33203125" customWidth="1"/>
    <col min="3589" max="3589" width="11.5" customWidth="1"/>
    <col min="3590" max="3591" width="12.5" customWidth="1"/>
    <col min="3592" max="3592" width="12.1640625" customWidth="1"/>
    <col min="3593" max="3593" width="12.33203125" customWidth="1"/>
    <col min="3594" max="3594" width="2.5" customWidth="1"/>
    <col min="3595" max="3596" width="10" customWidth="1"/>
    <col min="3597" max="3597" width="8.5" customWidth="1"/>
    <col min="3598" max="3598" width="1.1640625" customWidth="1"/>
    <col min="3599" max="3599" width="7.6640625" customWidth="1"/>
    <col min="3600" max="3600" width="7.83203125" customWidth="1"/>
    <col min="3601" max="3601" width="12.6640625" customWidth="1"/>
    <col min="3602" max="3602" width="9.1640625" customWidth="1"/>
    <col min="3841" max="3841" width="24" customWidth="1"/>
    <col min="3842" max="3842" width="7.83203125" bestFit="1" customWidth="1"/>
    <col min="3843" max="3843" width="8.33203125" customWidth="1"/>
    <col min="3844" max="3844" width="11.33203125" customWidth="1"/>
    <col min="3845" max="3845" width="11.5" customWidth="1"/>
    <col min="3846" max="3847" width="12.5" customWidth="1"/>
    <col min="3848" max="3848" width="12.1640625" customWidth="1"/>
    <col min="3849" max="3849" width="12.33203125" customWidth="1"/>
    <col min="3850" max="3850" width="2.5" customWidth="1"/>
    <col min="3851" max="3852" width="10" customWidth="1"/>
    <col min="3853" max="3853" width="8.5" customWidth="1"/>
    <col min="3854" max="3854" width="1.1640625" customWidth="1"/>
    <col min="3855" max="3855" width="7.6640625" customWidth="1"/>
    <col min="3856" max="3856" width="7.83203125" customWidth="1"/>
    <col min="3857" max="3857" width="12.6640625" customWidth="1"/>
    <col min="3858" max="3858" width="9.1640625" customWidth="1"/>
    <col min="4097" max="4097" width="24" customWidth="1"/>
    <col min="4098" max="4098" width="7.83203125" bestFit="1" customWidth="1"/>
    <col min="4099" max="4099" width="8.33203125" customWidth="1"/>
    <col min="4100" max="4100" width="11.33203125" customWidth="1"/>
    <col min="4101" max="4101" width="11.5" customWidth="1"/>
    <col min="4102" max="4103" width="12.5" customWidth="1"/>
    <col min="4104" max="4104" width="12.1640625" customWidth="1"/>
    <col min="4105" max="4105" width="12.33203125" customWidth="1"/>
    <col min="4106" max="4106" width="2.5" customWidth="1"/>
    <col min="4107" max="4108" width="10" customWidth="1"/>
    <col min="4109" max="4109" width="8.5" customWidth="1"/>
    <col min="4110" max="4110" width="1.1640625" customWidth="1"/>
    <col min="4111" max="4111" width="7.6640625" customWidth="1"/>
    <col min="4112" max="4112" width="7.83203125" customWidth="1"/>
    <col min="4113" max="4113" width="12.6640625" customWidth="1"/>
    <col min="4114" max="4114" width="9.1640625" customWidth="1"/>
    <col min="4353" max="4353" width="24" customWidth="1"/>
    <col min="4354" max="4354" width="7.83203125" bestFit="1" customWidth="1"/>
    <col min="4355" max="4355" width="8.33203125" customWidth="1"/>
    <col min="4356" max="4356" width="11.33203125" customWidth="1"/>
    <col min="4357" max="4357" width="11.5" customWidth="1"/>
    <col min="4358" max="4359" width="12.5" customWidth="1"/>
    <col min="4360" max="4360" width="12.1640625" customWidth="1"/>
    <col min="4361" max="4361" width="12.33203125" customWidth="1"/>
    <col min="4362" max="4362" width="2.5" customWidth="1"/>
    <col min="4363" max="4364" width="10" customWidth="1"/>
    <col min="4365" max="4365" width="8.5" customWidth="1"/>
    <col min="4366" max="4366" width="1.1640625" customWidth="1"/>
    <col min="4367" max="4367" width="7.6640625" customWidth="1"/>
    <col min="4368" max="4368" width="7.83203125" customWidth="1"/>
    <col min="4369" max="4369" width="12.6640625" customWidth="1"/>
    <col min="4370" max="4370" width="9.1640625" customWidth="1"/>
    <col min="4609" max="4609" width="24" customWidth="1"/>
    <col min="4610" max="4610" width="7.83203125" bestFit="1" customWidth="1"/>
    <col min="4611" max="4611" width="8.33203125" customWidth="1"/>
    <col min="4612" max="4612" width="11.33203125" customWidth="1"/>
    <col min="4613" max="4613" width="11.5" customWidth="1"/>
    <col min="4614" max="4615" width="12.5" customWidth="1"/>
    <col min="4616" max="4616" width="12.1640625" customWidth="1"/>
    <col min="4617" max="4617" width="12.33203125" customWidth="1"/>
    <col min="4618" max="4618" width="2.5" customWidth="1"/>
    <col min="4619" max="4620" width="10" customWidth="1"/>
    <col min="4621" max="4621" width="8.5" customWidth="1"/>
    <col min="4622" max="4622" width="1.1640625" customWidth="1"/>
    <col min="4623" max="4623" width="7.6640625" customWidth="1"/>
    <col min="4624" max="4624" width="7.83203125" customWidth="1"/>
    <col min="4625" max="4625" width="12.6640625" customWidth="1"/>
    <col min="4626" max="4626" width="9.1640625" customWidth="1"/>
    <col min="4865" max="4865" width="24" customWidth="1"/>
    <col min="4866" max="4866" width="7.83203125" bestFit="1" customWidth="1"/>
    <col min="4867" max="4867" width="8.33203125" customWidth="1"/>
    <col min="4868" max="4868" width="11.33203125" customWidth="1"/>
    <col min="4869" max="4869" width="11.5" customWidth="1"/>
    <col min="4870" max="4871" width="12.5" customWidth="1"/>
    <col min="4872" max="4872" width="12.1640625" customWidth="1"/>
    <col min="4873" max="4873" width="12.33203125" customWidth="1"/>
    <col min="4874" max="4874" width="2.5" customWidth="1"/>
    <col min="4875" max="4876" width="10" customWidth="1"/>
    <col min="4877" max="4877" width="8.5" customWidth="1"/>
    <col min="4878" max="4878" width="1.1640625" customWidth="1"/>
    <col min="4879" max="4879" width="7.6640625" customWidth="1"/>
    <col min="4880" max="4880" width="7.83203125" customWidth="1"/>
    <col min="4881" max="4881" width="12.6640625" customWidth="1"/>
    <col min="4882" max="4882" width="9.1640625" customWidth="1"/>
    <col min="5121" max="5121" width="24" customWidth="1"/>
    <col min="5122" max="5122" width="7.83203125" bestFit="1" customWidth="1"/>
    <col min="5123" max="5123" width="8.33203125" customWidth="1"/>
    <col min="5124" max="5124" width="11.33203125" customWidth="1"/>
    <col min="5125" max="5125" width="11.5" customWidth="1"/>
    <col min="5126" max="5127" width="12.5" customWidth="1"/>
    <col min="5128" max="5128" width="12.1640625" customWidth="1"/>
    <col min="5129" max="5129" width="12.33203125" customWidth="1"/>
    <col min="5130" max="5130" width="2.5" customWidth="1"/>
    <col min="5131" max="5132" width="10" customWidth="1"/>
    <col min="5133" max="5133" width="8.5" customWidth="1"/>
    <col min="5134" max="5134" width="1.1640625" customWidth="1"/>
    <col min="5135" max="5135" width="7.6640625" customWidth="1"/>
    <col min="5136" max="5136" width="7.83203125" customWidth="1"/>
    <col min="5137" max="5137" width="12.6640625" customWidth="1"/>
    <col min="5138" max="5138" width="9.1640625" customWidth="1"/>
    <col min="5377" max="5377" width="24" customWidth="1"/>
    <col min="5378" max="5378" width="7.83203125" bestFit="1" customWidth="1"/>
    <col min="5379" max="5379" width="8.33203125" customWidth="1"/>
    <col min="5380" max="5380" width="11.33203125" customWidth="1"/>
    <col min="5381" max="5381" width="11.5" customWidth="1"/>
    <col min="5382" max="5383" width="12.5" customWidth="1"/>
    <col min="5384" max="5384" width="12.1640625" customWidth="1"/>
    <col min="5385" max="5385" width="12.33203125" customWidth="1"/>
    <col min="5386" max="5386" width="2.5" customWidth="1"/>
    <col min="5387" max="5388" width="10" customWidth="1"/>
    <col min="5389" max="5389" width="8.5" customWidth="1"/>
    <col min="5390" max="5390" width="1.1640625" customWidth="1"/>
    <col min="5391" max="5391" width="7.6640625" customWidth="1"/>
    <col min="5392" max="5392" width="7.83203125" customWidth="1"/>
    <col min="5393" max="5393" width="12.6640625" customWidth="1"/>
    <col min="5394" max="5394" width="9.1640625" customWidth="1"/>
    <col min="5633" max="5633" width="24" customWidth="1"/>
    <col min="5634" max="5634" width="7.83203125" bestFit="1" customWidth="1"/>
    <col min="5635" max="5635" width="8.33203125" customWidth="1"/>
    <col min="5636" max="5636" width="11.33203125" customWidth="1"/>
    <col min="5637" max="5637" width="11.5" customWidth="1"/>
    <col min="5638" max="5639" width="12.5" customWidth="1"/>
    <col min="5640" max="5640" width="12.1640625" customWidth="1"/>
    <col min="5641" max="5641" width="12.33203125" customWidth="1"/>
    <col min="5642" max="5642" width="2.5" customWidth="1"/>
    <col min="5643" max="5644" width="10" customWidth="1"/>
    <col min="5645" max="5645" width="8.5" customWidth="1"/>
    <col min="5646" max="5646" width="1.1640625" customWidth="1"/>
    <col min="5647" max="5647" width="7.6640625" customWidth="1"/>
    <col min="5648" max="5648" width="7.83203125" customWidth="1"/>
    <col min="5649" max="5649" width="12.6640625" customWidth="1"/>
    <col min="5650" max="5650" width="9.1640625" customWidth="1"/>
    <col min="5889" max="5889" width="24" customWidth="1"/>
    <col min="5890" max="5890" width="7.83203125" bestFit="1" customWidth="1"/>
    <col min="5891" max="5891" width="8.33203125" customWidth="1"/>
    <col min="5892" max="5892" width="11.33203125" customWidth="1"/>
    <col min="5893" max="5893" width="11.5" customWidth="1"/>
    <col min="5894" max="5895" width="12.5" customWidth="1"/>
    <col min="5896" max="5896" width="12.1640625" customWidth="1"/>
    <col min="5897" max="5897" width="12.33203125" customWidth="1"/>
    <col min="5898" max="5898" width="2.5" customWidth="1"/>
    <col min="5899" max="5900" width="10" customWidth="1"/>
    <col min="5901" max="5901" width="8.5" customWidth="1"/>
    <col min="5902" max="5902" width="1.1640625" customWidth="1"/>
    <col min="5903" max="5903" width="7.6640625" customWidth="1"/>
    <col min="5904" max="5904" width="7.83203125" customWidth="1"/>
    <col min="5905" max="5905" width="12.6640625" customWidth="1"/>
    <col min="5906" max="5906" width="9.1640625" customWidth="1"/>
    <col min="6145" max="6145" width="24" customWidth="1"/>
    <col min="6146" max="6146" width="7.83203125" bestFit="1" customWidth="1"/>
    <col min="6147" max="6147" width="8.33203125" customWidth="1"/>
    <col min="6148" max="6148" width="11.33203125" customWidth="1"/>
    <col min="6149" max="6149" width="11.5" customWidth="1"/>
    <col min="6150" max="6151" width="12.5" customWidth="1"/>
    <col min="6152" max="6152" width="12.1640625" customWidth="1"/>
    <col min="6153" max="6153" width="12.33203125" customWidth="1"/>
    <col min="6154" max="6154" width="2.5" customWidth="1"/>
    <col min="6155" max="6156" width="10" customWidth="1"/>
    <col min="6157" max="6157" width="8.5" customWidth="1"/>
    <col min="6158" max="6158" width="1.1640625" customWidth="1"/>
    <col min="6159" max="6159" width="7.6640625" customWidth="1"/>
    <col min="6160" max="6160" width="7.83203125" customWidth="1"/>
    <col min="6161" max="6161" width="12.6640625" customWidth="1"/>
    <col min="6162" max="6162" width="9.1640625" customWidth="1"/>
    <col min="6401" max="6401" width="24" customWidth="1"/>
    <col min="6402" max="6402" width="7.83203125" bestFit="1" customWidth="1"/>
    <col min="6403" max="6403" width="8.33203125" customWidth="1"/>
    <col min="6404" max="6404" width="11.33203125" customWidth="1"/>
    <col min="6405" max="6405" width="11.5" customWidth="1"/>
    <col min="6406" max="6407" width="12.5" customWidth="1"/>
    <col min="6408" max="6408" width="12.1640625" customWidth="1"/>
    <col min="6409" max="6409" width="12.33203125" customWidth="1"/>
    <col min="6410" max="6410" width="2.5" customWidth="1"/>
    <col min="6411" max="6412" width="10" customWidth="1"/>
    <col min="6413" max="6413" width="8.5" customWidth="1"/>
    <col min="6414" max="6414" width="1.1640625" customWidth="1"/>
    <col min="6415" max="6415" width="7.6640625" customWidth="1"/>
    <col min="6416" max="6416" width="7.83203125" customWidth="1"/>
    <col min="6417" max="6417" width="12.6640625" customWidth="1"/>
    <col min="6418" max="6418" width="9.1640625" customWidth="1"/>
    <col min="6657" max="6657" width="24" customWidth="1"/>
    <col min="6658" max="6658" width="7.83203125" bestFit="1" customWidth="1"/>
    <col min="6659" max="6659" width="8.33203125" customWidth="1"/>
    <col min="6660" max="6660" width="11.33203125" customWidth="1"/>
    <col min="6661" max="6661" width="11.5" customWidth="1"/>
    <col min="6662" max="6663" width="12.5" customWidth="1"/>
    <col min="6664" max="6664" width="12.1640625" customWidth="1"/>
    <col min="6665" max="6665" width="12.33203125" customWidth="1"/>
    <col min="6666" max="6666" width="2.5" customWidth="1"/>
    <col min="6667" max="6668" width="10" customWidth="1"/>
    <col min="6669" max="6669" width="8.5" customWidth="1"/>
    <col min="6670" max="6670" width="1.1640625" customWidth="1"/>
    <col min="6671" max="6671" width="7.6640625" customWidth="1"/>
    <col min="6672" max="6672" width="7.83203125" customWidth="1"/>
    <col min="6673" max="6673" width="12.6640625" customWidth="1"/>
    <col min="6674" max="6674" width="9.1640625" customWidth="1"/>
    <col min="6913" max="6913" width="24" customWidth="1"/>
    <col min="6914" max="6914" width="7.83203125" bestFit="1" customWidth="1"/>
    <col min="6915" max="6915" width="8.33203125" customWidth="1"/>
    <col min="6916" max="6916" width="11.33203125" customWidth="1"/>
    <col min="6917" max="6917" width="11.5" customWidth="1"/>
    <col min="6918" max="6919" width="12.5" customWidth="1"/>
    <col min="6920" max="6920" width="12.1640625" customWidth="1"/>
    <col min="6921" max="6921" width="12.33203125" customWidth="1"/>
    <col min="6922" max="6922" width="2.5" customWidth="1"/>
    <col min="6923" max="6924" width="10" customWidth="1"/>
    <col min="6925" max="6925" width="8.5" customWidth="1"/>
    <col min="6926" max="6926" width="1.1640625" customWidth="1"/>
    <col min="6927" max="6927" width="7.6640625" customWidth="1"/>
    <col min="6928" max="6928" width="7.83203125" customWidth="1"/>
    <col min="6929" max="6929" width="12.6640625" customWidth="1"/>
    <col min="6930" max="6930" width="9.1640625" customWidth="1"/>
    <col min="7169" max="7169" width="24" customWidth="1"/>
    <col min="7170" max="7170" width="7.83203125" bestFit="1" customWidth="1"/>
    <col min="7171" max="7171" width="8.33203125" customWidth="1"/>
    <col min="7172" max="7172" width="11.33203125" customWidth="1"/>
    <col min="7173" max="7173" width="11.5" customWidth="1"/>
    <col min="7174" max="7175" width="12.5" customWidth="1"/>
    <col min="7176" max="7176" width="12.1640625" customWidth="1"/>
    <col min="7177" max="7177" width="12.33203125" customWidth="1"/>
    <col min="7178" max="7178" width="2.5" customWidth="1"/>
    <col min="7179" max="7180" width="10" customWidth="1"/>
    <col min="7181" max="7181" width="8.5" customWidth="1"/>
    <col min="7182" max="7182" width="1.1640625" customWidth="1"/>
    <col min="7183" max="7183" width="7.6640625" customWidth="1"/>
    <col min="7184" max="7184" width="7.83203125" customWidth="1"/>
    <col min="7185" max="7185" width="12.6640625" customWidth="1"/>
    <col min="7186" max="7186" width="9.1640625" customWidth="1"/>
    <col min="7425" max="7425" width="24" customWidth="1"/>
    <col min="7426" max="7426" width="7.83203125" bestFit="1" customWidth="1"/>
    <col min="7427" max="7427" width="8.33203125" customWidth="1"/>
    <col min="7428" max="7428" width="11.33203125" customWidth="1"/>
    <col min="7429" max="7429" width="11.5" customWidth="1"/>
    <col min="7430" max="7431" width="12.5" customWidth="1"/>
    <col min="7432" max="7432" width="12.1640625" customWidth="1"/>
    <col min="7433" max="7433" width="12.33203125" customWidth="1"/>
    <col min="7434" max="7434" width="2.5" customWidth="1"/>
    <col min="7435" max="7436" width="10" customWidth="1"/>
    <col min="7437" max="7437" width="8.5" customWidth="1"/>
    <col min="7438" max="7438" width="1.1640625" customWidth="1"/>
    <col min="7439" max="7439" width="7.6640625" customWidth="1"/>
    <col min="7440" max="7440" width="7.83203125" customWidth="1"/>
    <col min="7441" max="7441" width="12.6640625" customWidth="1"/>
    <col min="7442" max="7442" width="9.1640625" customWidth="1"/>
    <col min="7681" max="7681" width="24" customWidth="1"/>
    <col min="7682" max="7682" width="7.83203125" bestFit="1" customWidth="1"/>
    <col min="7683" max="7683" width="8.33203125" customWidth="1"/>
    <col min="7684" max="7684" width="11.33203125" customWidth="1"/>
    <col min="7685" max="7685" width="11.5" customWidth="1"/>
    <col min="7686" max="7687" width="12.5" customWidth="1"/>
    <col min="7688" max="7688" width="12.1640625" customWidth="1"/>
    <col min="7689" max="7689" width="12.33203125" customWidth="1"/>
    <col min="7690" max="7690" width="2.5" customWidth="1"/>
    <col min="7691" max="7692" width="10" customWidth="1"/>
    <col min="7693" max="7693" width="8.5" customWidth="1"/>
    <col min="7694" max="7694" width="1.1640625" customWidth="1"/>
    <col min="7695" max="7695" width="7.6640625" customWidth="1"/>
    <col min="7696" max="7696" width="7.83203125" customWidth="1"/>
    <col min="7697" max="7697" width="12.6640625" customWidth="1"/>
    <col min="7698" max="7698" width="9.1640625" customWidth="1"/>
    <col min="7937" max="7937" width="24" customWidth="1"/>
    <col min="7938" max="7938" width="7.83203125" bestFit="1" customWidth="1"/>
    <col min="7939" max="7939" width="8.33203125" customWidth="1"/>
    <col min="7940" max="7940" width="11.33203125" customWidth="1"/>
    <col min="7941" max="7941" width="11.5" customWidth="1"/>
    <col min="7942" max="7943" width="12.5" customWidth="1"/>
    <col min="7944" max="7944" width="12.1640625" customWidth="1"/>
    <col min="7945" max="7945" width="12.33203125" customWidth="1"/>
    <col min="7946" max="7946" width="2.5" customWidth="1"/>
    <col min="7947" max="7948" width="10" customWidth="1"/>
    <col min="7949" max="7949" width="8.5" customWidth="1"/>
    <col min="7950" max="7950" width="1.1640625" customWidth="1"/>
    <col min="7951" max="7951" width="7.6640625" customWidth="1"/>
    <col min="7952" max="7952" width="7.83203125" customWidth="1"/>
    <col min="7953" max="7953" width="12.6640625" customWidth="1"/>
    <col min="7954" max="7954" width="9.1640625" customWidth="1"/>
    <col min="8193" max="8193" width="24" customWidth="1"/>
    <col min="8194" max="8194" width="7.83203125" bestFit="1" customWidth="1"/>
    <col min="8195" max="8195" width="8.33203125" customWidth="1"/>
    <col min="8196" max="8196" width="11.33203125" customWidth="1"/>
    <col min="8197" max="8197" width="11.5" customWidth="1"/>
    <col min="8198" max="8199" width="12.5" customWidth="1"/>
    <col min="8200" max="8200" width="12.1640625" customWidth="1"/>
    <col min="8201" max="8201" width="12.33203125" customWidth="1"/>
    <col min="8202" max="8202" width="2.5" customWidth="1"/>
    <col min="8203" max="8204" width="10" customWidth="1"/>
    <col min="8205" max="8205" width="8.5" customWidth="1"/>
    <col min="8206" max="8206" width="1.1640625" customWidth="1"/>
    <col min="8207" max="8207" width="7.6640625" customWidth="1"/>
    <col min="8208" max="8208" width="7.83203125" customWidth="1"/>
    <col min="8209" max="8209" width="12.6640625" customWidth="1"/>
    <col min="8210" max="8210" width="9.1640625" customWidth="1"/>
    <col min="8449" max="8449" width="24" customWidth="1"/>
    <col min="8450" max="8450" width="7.83203125" bestFit="1" customWidth="1"/>
    <col min="8451" max="8451" width="8.33203125" customWidth="1"/>
    <col min="8452" max="8452" width="11.33203125" customWidth="1"/>
    <col min="8453" max="8453" width="11.5" customWidth="1"/>
    <col min="8454" max="8455" width="12.5" customWidth="1"/>
    <col min="8456" max="8456" width="12.1640625" customWidth="1"/>
    <col min="8457" max="8457" width="12.33203125" customWidth="1"/>
    <col min="8458" max="8458" width="2.5" customWidth="1"/>
    <col min="8459" max="8460" width="10" customWidth="1"/>
    <col min="8461" max="8461" width="8.5" customWidth="1"/>
    <col min="8462" max="8462" width="1.1640625" customWidth="1"/>
    <col min="8463" max="8463" width="7.6640625" customWidth="1"/>
    <col min="8464" max="8464" width="7.83203125" customWidth="1"/>
    <col min="8465" max="8465" width="12.6640625" customWidth="1"/>
    <col min="8466" max="8466" width="9.1640625" customWidth="1"/>
    <col min="8705" max="8705" width="24" customWidth="1"/>
    <col min="8706" max="8706" width="7.83203125" bestFit="1" customWidth="1"/>
    <col min="8707" max="8707" width="8.33203125" customWidth="1"/>
    <col min="8708" max="8708" width="11.33203125" customWidth="1"/>
    <col min="8709" max="8709" width="11.5" customWidth="1"/>
    <col min="8710" max="8711" width="12.5" customWidth="1"/>
    <col min="8712" max="8712" width="12.1640625" customWidth="1"/>
    <col min="8713" max="8713" width="12.33203125" customWidth="1"/>
    <col min="8714" max="8714" width="2.5" customWidth="1"/>
    <col min="8715" max="8716" width="10" customWidth="1"/>
    <col min="8717" max="8717" width="8.5" customWidth="1"/>
    <col min="8718" max="8718" width="1.1640625" customWidth="1"/>
    <col min="8719" max="8719" width="7.6640625" customWidth="1"/>
    <col min="8720" max="8720" width="7.83203125" customWidth="1"/>
    <col min="8721" max="8721" width="12.6640625" customWidth="1"/>
    <col min="8722" max="8722" width="9.1640625" customWidth="1"/>
    <col min="8961" max="8961" width="24" customWidth="1"/>
    <col min="8962" max="8962" width="7.83203125" bestFit="1" customWidth="1"/>
    <col min="8963" max="8963" width="8.33203125" customWidth="1"/>
    <col min="8964" max="8964" width="11.33203125" customWidth="1"/>
    <col min="8965" max="8965" width="11.5" customWidth="1"/>
    <col min="8966" max="8967" width="12.5" customWidth="1"/>
    <col min="8968" max="8968" width="12.1640625" customWidth="1"/>
    <col min="8969" max="8969" width="12.33203125" customWidth="1"/>
    <col min="8970" max="8970" width="2.5" customWidth="1"/>
    <col min="8971" max="8972" width="10" customWidth="1"/>
    <col min="8973" max="8973" width="8.5" customWidth="1"/>
    <col min="8974" max="8974" width="1.1640625" customWidth="1"/>
    <col min="8975" max="8975" width="7.6640625" customWidth="1"/>
    <col min="8976" max="8976" width="7.83203125" customWidth="1"/>
    <col min="8977" max="8977" width="12.6640625" customWidth="1"/>
    <col min="8978" max="8978" width="9.1640625" customWidth="1"/>
    <col min="9217" max="9217" width="24" customWidth="1"/>
    <col min="9218" max="9218" width="7.83203125" bestFit="1" customWidth="1"/>
    <col min="9219" max="9219" width="8.33203125" customWidth="1"/>
    <col min="9220" max="9220" width="11.33203125" customWidth="1"/>
    <col min="9221" max="9221" width="11.5" customWidth="1"/>
    <col min="9222" max="9223" width="12.5" customWidth="1"/>
    <col min="9224" max="9224" width="12.1640625" customWidth="1"/>
    <col min="9225" max="9225" width="12.33203125" customWidth="1"/>
    <col min="9226" max="9226" width="2.5" customWidth="1"/>
    <col min="9227" max="9228" width="10" customWidth="1"/>
    <col min="9229" max="9229" width="8.5" customWidth="1"/>
    <col min="9230" max="9230" width="1.1640625" customWidth="1"/>
    <col min="9231" max="9231" width="7.6640625" customWidth="1"/>
    <col min="9232" max="9232" width="7.83203125" customWidth="1"/>
    <col min="9233" max="9233" width="12.6640625" customWidth="1"/>
    <col min="9234" max="9234" width="9.1640625" customWidth="1"/>
    <col min="9473" max="9473" width="24" customWidth="1"/>
    <col min="9474" max="9474" width="7.83203125" bestFit="1" customWidth="1"/>
    <col min="9475" max="9475" width="8.33203125" customWidth="1"/>
    <col min="9476" max="9476" width="11.33203125" customWidth="1"/>
    <col min="9477" max="9477" width="11.5" customWidth="1"/>
    <col min="9478" max="9479" width="12.5" customWidth="1"/>
    <col min="9480" max="9480" width="12.1640625" customWidth="1"/>
    <col min="9481" max="9481" width="12.33203125" customWidth="1"/>
    <col min="9482" max="9482" width="2.5" customWidth="1"/>
    <col min="9483" max="9484" width="10" customWidth="1"/>
    <col min="9485" max="9485" width="8.5" customWidth="1"/>
    <col min="9486" max="9486" width="1.1640625" customWidth="1"/>
    <col min="9487" max="9487" width="7.6640625" customWidth="1"/>
    <col min="9488" max="9488" width="7.83203125" customWidth="1"/>
    <col min="9489" max="9489" width="12.6640625" customWidth="1"/>
    <col min="9490" max="9490" width="9.1640625" customWidth="1"/>
    <col min="9729" max="9729" width="24" customWidth="1"/>
    <col min="9730" max="9730" width="7.83203125" bestFit="1" customWidth="1"/>
    <col min="9731" max="9731" width="8.33203125" customWidth="1"/>
    <col min="9732" max="9732" width="11.33203125" customWidth="1"/>
    <col min="9733" max="9733" width="11.5" customWidth="1"/>
    <col min="9734" max="9735" width="12.5" customWidth="1"/>
    <col min="9736" max="9736" width="12.1640625" customWidth="1"/>
    <col min="9737" max="9737" width="12.33203125" customWidth="1"/>
    <col min="9738" max="9738" width="2.5" customWidth="1"/>
    <col min="9739" max="9740" width="10" customWidth="1"/>
    <col min="9741" max="9741" width="8.5" customWidth="1"/>
    <col min="9742" max="9742" width="1.1640625" customWidth="1"/>
    <col min="9743" max="9743" width="7.6640625" customWidth="1"/>
    <col min="9744" max="9744" width="7.83203125" customWidth="1"/>
    <col min="9745" max="9745" width="12.6640625" customWidth="1"/>
    <col min="9746" max="9746" width="9.1640625" customWidth="1"/>
    <col min="9985" max="9985" width="24" customWidth="1"/>
    <col min="9986" max="9986" width="7.83203125" bestFit="1" customWidth="1"/>
    <col min="9987" max="9987" width="8.33203125" customWidth="1"/>
    <col min="9988" max="9988" width="11.33203125" customWidth="1"/>
    <col min="9989" max="9989" width="11.5" customWidth="1"/>
    <col min="9990" max="9991" width="12.5" customWidth="1"/>
    <col min="9992" max="9992" width="12.1640625" customWidth="1"/>
    <col min="9993" max="9993" width="12.33203125" customWidth="1"/>
    <col min="9994" max="9994" width="2.5" customWidth="1"/>
    <col min="9995" max="9996" width="10" customWidth="1"/>
    <col min="9997" max="9997" width="8.5" customWidth="1"/>
    <col min="9998" max="9998" width="1.1640625" customWidth="1"/>
    <col min="9999" max="9999" width="7.6640625" customWidth="1"/>
    <col min="10000" max="10000" width="7.83203125" customWidth="1"/>
    <col min="10001" max="10001" width="12.6640625" customWidth="1"/>
    <col min="10002" max="10002" width="9.1640625" customWidth="1"/>
    <col min="10241" max="10241" width="24" customWidth="1"/>
    <col min="10242" max="10242" width="7.83203125" bestFit="1" customWidth="1"/>
    <col min="10243" max="10243" width="8.33203125" customWidth="1"/>
    <col min="10244" max="10244" width="11.33203125" customWidth="1"/>
    <col min="10245" max="10245" width="11.5" customWidth="1"/>
    <col min="10246" max="10247" width="12.5" customWidth="1"/>
    <col min="10248" max="10248" width="12.1640625" customWidth="1"/>
    <col min="10249" max="10249" width="12.33203125" customWidth="1"/>
    <col min="10250" max="10250" width="2.5" customWidth="1"/>
    <col min="10251" max="10252" width="10" customWidth="1"/>
    <col min="10253" max="10253" width="8.5" customWidth="1"/>
    <col min="10254" max="10254" width="1.1640625" customWidth="1"/>
    <col min="10255" max="10255" width="7.6640625" customWidth="1"/>
    <col min="10256" max="10256" width="7.83203125" customWidth="1"/>
    <col min="10257" max="10257" width="12.6640625" customWidth="1"/>
    <col min="10258" max="10258" width="9.1640625" customWidth="1"/>
    <col min="10497" max="10497" width="24" customWidth="1"/>
    <col min="10498" max="10498" width="7.83203125" bestFit="1" customWidth="1"/>
    <col min="10499" max="10499" width="8.33203125" customWidth="1"/>
    <col min="10500" max="10500" width="11.33203125" customWidth="1"/>
    <col min="10501" max="10501" width="11.5" customWidth="1"/>
    <col min="10502" max="10503" width="12.5" customWidth="1"/>
    <col min="10504" max="10504" width="12.1640625" customWidth="1"/>
    <col min="10505" max="10505" width="12.33203125" customWidth="1"/>
    <col min="10506" max="10506" width="2.5" customWidth="1"/>
    <col min="10507" max="10508" width="10" customWidth="1"/>
    <col min="10509" max="10509" width="8.5" customWidth="1"/>
    <col min="10510" max="10510" width="1.1640625" customWidth="1"/>
    <col min="10511" max="10511" width="7.6640625" customWidth="1"/>
    <col min="10512" max="10512" width="7.83203125" customWidth="1"/>
    <col min="10513" max="10513" width="12.6640625" customWidth="1"/>
    <col min="10514" max="10514" width="9.1640625" customWidth="1"/>
    <col min="10753" max="10753" width="24" customWidth="1"/>
    <col min="10754" max="10754" width="7.83203125" bestFit="1" customWidth="1"/>
    <col min="10755" max="10755" width="8.33203125" customWidth="1"/>
    <col min="10756" max="10756" width="11.33203125" customWidth="1"/>
    <col min="10757" max="10757" width="11.5" customWidth="1"/>
    <col min="10758" max="10759" width="12.5" customWidth="1"/>
    <col min="10760" max="10760" width="12.1640625" customWidth="1"/>
    <col min="10761" max="10761" width="12.33203125" customWidth="1"/>
    <col min="10762" max="10762" width="2.5" customWidth="1"/>
    <col min="10763" max="10764" width="10" customWidth="1"/>
    <col min="10765" max="10765" width="8.5" customWidth="1"/>
    <col min="10766" max="10766" width="1.1640625" customWidth="1"/>
    <col min="10767" max="10767" width="7.6640625" customWidth="1"/>
    <col min="10768" max="10768" width="7.83203125" customWidth="1"/>
    <col min="10769" max="10769" width="12.6640625" customWidth="1"/>
    <col min="10770" max="10770" width="9.1640625" customWidth="1"/>
    <col min="11009" max="11009" width="24" customWidth="1"/>
    <col min="11010" max="11010" width="7.83203125" bestFit="1" customWidth="1"/>
    <col min="11011" max="11011" width="8.33203125" customWidth="1"/>
    <col min="11012" max="11012" width="11.33203125" customWidth="1"/>
    <col min="11013" max="11013" width="11.5" customWidth="1"/>
    <col min="11014" max="11015" width="12.5" customWidth="1"/>
    <col min="11016" max="11016" width="12.1640625" customWidth="1"/>
    <col min="11017" max="11017" width="12.33203125" customWidth="1"/>
    <col min="11018" max="11018" width="2.5" customWidth="1"/>
    <col min="11019" max="11020" width="10" customWidth="1"/>
    <col min="11021" max="11021" width="8.5" customWidth="1"/>
    <col min="11022" max="11022" width="1.1640625" customWidth="1"/>
    <col min="11023" max="11023" width="7.6640625" customWidth="1"/>
    <col min="11024" max="11024" width="7.83203125" customWidth="1"/>
    <col min="11025" max="11025" width="12.6640625" customWidth="1"/>
    <col min="11026" max="11026" width="9.1640625" customWidth="1"/>
    <col min="11265" max="11265" width="24" customWidth="1"/>
    <col min="11266" max="11266" width="7.83203125" bestFit="1" customWidth="1"/>
    <col min="11267" max="11267" width="8.33203125" customWidth="1"/>
    <col min="11268" max="11268" width="11.33203125" customWidth="1"/>
    <col min="11269" max="11269" width="11.5" customWidth="1"/>
    <col min="11270" max="11271" width="12.5" customWidth="1"/>
    <col min="11272" max="11272" width="12.1640625" customWidth="1"/>
    <col min="11273" max="11273" width="12.33203125" customWidth="1"/>
    <col min="11274" max="11274" width="2.5" customWidth="1"/>
    <col min="11275" max="11276" width="10" customWidth="1"/>
    <col min="11277" max="11277" width="8.5" customWidth="1"/>
    <col min="11278" max="11278" width="1.1640625" customWidth="1"/>
    <col min="11279" max="11279" width="7.6640625" customWidth="1"/>
    <col min="11280" max="11280" width="7.83203125" customWidth="1"/>
    <col min="11281" max="11281" width="12.6640625" customWidth="1"/>
    <col min="11282" max="11282" width="9.1640625" customWidth="1"/>
    <col min="11521" max="11521" width="24" customWidth="1"/>
    <col min="11522" max="11522" width="7.83203125" bestFit="1" customWidth="1"/>
    <col min="11523" max="11523" width="8.33203125" customWidth="1"/>
    <col min="11524" max="11524" width="11.33203125" customWidth="1"/>
    <col min="11525" max="11525" width="11.5" customWidth="1"/>
    <col min="11526" max="11527" width="12.5" customWidth="1"/>
    <col min="11528" max="11528" width="12.1640625" customWidth="1"/>
    <col min="11529" max="11529" width="12.33203125" customWidth="1"/>
    <col min="11530" max="11530" width="2.5" customWidth="1"/>
    <col min="11531" max="11532" width="10" customWidth="1"/>
    <col min="11533" max="11533" width="8.5" customWidth="1"/>
    <col min="11534" max="11534" width="1.1640625" customWidth="1"/>
    <col min="11535" max="11535" width="7.6640625" customWidth="1"/>
    <col min="11536" max="11536" width="7.83203125" customWidth="1"/>
    <col min="11537" max="11537" width="12.6640625" customWidth="1"/>
    <col min="11538" max="11538" width="9.1640625" customWidth="1"/>
    <col min="11777" max="11777" width="24" customWidth="1"/>
    <col min="11778" max="11778" width="7.83203125" bestFit="1" customWidth="1"/>
    <col min="11779" max="11779" width="8.33203125" customWidth="1"/>
    <col min="11780" max="11780" width="11.33203125" customWidth="1"/>
    <col min="11781" max="11781" width="11.5" customWidth="1"/>
    <col min="11782" max="11783" width="12.5" customWidth="1"/>
    <col min="11784" max="11784" width="12.1640625" customWidth="1"/>
    <col min="11785" max="11785" width="12.33203125" customWidth="1"/>
    <col min="11786" max="11786" width="2.5" customWidth="1"/>
    <col min="11787" max="11788" width="10" customWidth="1"/>
    <col min="11789" max="11789" width="8.5" customWidth="1"/>
    <col min="11790" max="11790" width="1.1640625" customWidth="1"/>
    <col min="11791" max="11791" width="7.6640625" customWidth="1"/>
    <col min="11792" max="11792" width="7.83203125" customWidth="1"/>
    <col min="11793" max="11793" width="12.6640625" customWidth="1"/>
    <col min="11794" max="11794" width="9.1640625" customWidth="1"/>
    <col min="12033" max="12033" width="24" customWidth="1"/>
    <col min="12034" max="12034" width="7.83203125" bestFit="1" customWidth="1"/>
    <col min="12035" max="12035" width="8.33203125" customWidth="1"/>
    <col min="12036" max="12036" width="11.33203125" customWidth="1"/>
    <col min="12037" max="12037" width="11.5" customWidth="1"/>
    <col min="12038" max="12039" width="12.5" customWidth="1"/>
    <col min="12040" max="12040" width="12.1640625" customWidth="1"/>
    <col min="12041" max="12041" width="12.33203125" customWidth="1"/>
    <col min="12042" max="12042" width="2.5" customWidth="1"/>
    <col min="12043" max="12044" width="10" customWidth="1"/>
    <col min="12045" max="12045" width="8.5" customWidth="1"/>
    <col min="12046" max="12046" width="1.1640625" customWidth="1"/>
    <col min="12047" max="12047" width="7.6640625" customWidth="1"/>
    <col min="12048" max="12048" width="7.83203125" customWidth="1"/>
    <col min="12049" max="12049" width="12.6640625" customWidth="1"/>
    <col min="12050" max="12050" width="9.1640625" customWidth="1"/>
    <col min="12289" max="12289" width="24" customWidth="1"/>
    <col min="12290" max="12290" width="7.83203125" bestFit="1" customWidth="1"/>
    <col min="12291" max="12291" width="8.33203125" customWidth="1"/>
    <col min="12292" max="12292" width="11.33203125" customWidth="1"/>
    <col min="12293" max="12293" width="11.5" customWidth="1"/>
    <col min="12294" max="12295" width="12.5" customWidth="1"/>
    <col min="12296" max="12296" width="12.1640625" customWidth="1"/>
    <col min="12297" max="12297" width="12.33203125" customWidth="1"/>
    <col min="12298" max="12298" width="2.5" customWidth="1"/>
    <col min="12299" max="12300" width="10" customWidth="1"/>
    <col min="12301" max="12301" width="8.5" customWidth="1"/>
    <col min="12302" max="12302" width="1.1640625" customWidth="1"/>
    <col min="12303" max="12303" width="7.6640625" customWidth="1"/>
    <col min="12304" max="12304" width="7.83203125" customWidth="1"/>
    <col min="12305" max="12305" width="12.6640625" customWidth="1"/>
    <col min="12306" max="12306" width="9.1640625" customWidth="1"/>
    <col min="12545" max="12545" width="24" customWidth="1"/>
    <col min="12546" max="12546" width="7.83203125" bestFit="1" customWidth="1"/>
    <col min="12547" max="12547" width="8.33203125" customWidth="1"/>
    <col min="12548" max="12548" width="11.33203125" customWidth="1"/>
    <col min="12549" max="12549" width="11.5" customWidth="1"/>
    <col min="12550" max="12551" width="12.5" customWidth="1"/>
    <col min="12552" max="12552" width="12.1640625" customWidth="1"/>
    <col min="12553" max="12553" width="12.33203125" customWidth="1"/>
    <col min="12554" max="12554" width="2.5" customWidth="1"/>
    <col min="12555" max="12556" width="10" customWidth="1"/>
    <col min="12557" max="12557" width="8.5" customWidth="1"/>
    <col min="12558" max="12558" width="1.1640625" customWidth="1"/>
    <col min="12559" max="12559" width="7.6640625" customWidth="1"/>
    <col min="12560" max="12560" width="7.83203125" customWidth="1"/>
    <col min="12561" max="12561" width="12.6640625" customWidth="1"/>
    <col min="12562" max="12562" width="9.1640625" customWidth="1"/>
    <col min="12801" max="12801" width="24" customWidth="1"/>
    <col min="12802" max="12802" width="7.83203125" bestFit="1" customWidth="1"/>
    <col min="12803" max="12803" width="8.33203125" customWidth="1"/>
    <col min="12804" max="12804" width="11.33203125" customWidth="1"/>
    <col min="12805" max="12805" width="11.5" customWidth="1"/>
    <col min="12806" max="12807" width="12.5" customWidth="1"/>
    <col min="12808" max="12808" width="12.1640625" customWidth="1"/>
    <col min="12809" max="12809" width="12.33203125" customWidth="1"/>
    <col min="12810" max="12810" width="2.5" customWidth="1"/>
    <col min="12811" max="12812" width="10" customWidth="1"/>
    <col min="12813" max="12813" width="8.5" customWidth="1"/>
    <col min="12814" max="12814" width="1.1640625" customWidth="1"/>
    <col min="12815" max="12815" width="7.6640625" customWidth="1"/>
    <col min="12816" max="12816" width="7.83203125" customWidth="1"/>
    <col min="12817" max="12817" width="12.6640625" customWidth="1"/>
    <col min="12818" max="12818" width="9.1640625" customWidth="1"/>
    <col min="13057" max="13057" width="24" customWidth="1"/>
    <col min="13058" max="13058" width="7.83203125" bestFit="1" customWidth="1"/>
    <col min="13059" max="13059" width="8.33203125" customWidth="1"/>
    <col min="13060" max="13060" width="11.33203125" customWidth="1"/>
    <col min="13061" max="13061" width="11.5" customWidth="1"/>
    <col min="13062" max="13063" width="12.5" customWidth="1"/>
    <col min="13064" max="13064" width="12.1640625" customWidth="1"/>
    <col min="13065" max="13065" width="12.33203125" customWidth="1"/>
    <col min="13066" max="13066" width="2.5" customWidth="1"/>
    <col min="13067" max="13068" width="10" customWidth="1"/>
    <col min="13069" max="13069" width="8.5" customWidth="1"/>
    <col min="13070" max="13070" width="1.1640625" customWidth="1"/>
    <col min="13071" max="13071" width="7.6640625" customWidth="1"/>
    <col min="13072" max="13072" width="7.83203125" customWidth="1"/>
    <col min="13073" max="13073" width="12.6640625" customWidth="1"/>
    <col min="13074" max="13074" width="9.1640625" customWidth="1"/>
    <col min="13313" max="13313" width="24" customWidth="1"/>
    <col min="13314" max="13314" width="7.83203125" bestFit="1" customWidth="1"/>
    <col min="13315" max="13315" width="8.33203125" customWidth="1"/>
    <col min="13316" max="13316" width="11.33203125" customWidth="1"/>
    <col min="13317" max="13317" width="11.5" customWidth="1"/>
    <col min="13318" max="13319" width="12.5" customWidth="1"/>
    <col min="13320" max="13320" width="12.1640625" customWidth="1"/>
    <col min="13321" max="13321" width="12.33203125" customWidth="1"/>
    <col min="13322" max="13322" width="2.5" customWidth="1"/>
    <col min="13323" max="13324" width="10" customWidth="1"/>
    <col min="13325" max="13325" width="8.5" customWidth="1"/>
    <col min="13326" max="13326" width="1.1640625" customWidth="1"/>
    <col min="13327" max="13327" width="7.6640625" customWidth="1"/>
    <col min="13328" max="13328" width="7.83203125" customWidth="1"/>
    <col min="13329" max="13329" width="12.6640625" customWidth="1"/>
    <col min="13330" max="13330" width="9.1640625" customWidth="1"/>
    <col min="13569" max="13569" width="24" customWidth="1"/>
    <col min="13570" max="13570" width="7.83203125" bestFit="1" customWidth="1"/>
    <col min="13571" max="13571" width="8.33203125" customWidth="1"/>
    <col min="13572" max="13572" width="11.33203125" customWidth="1"/>
    <col min="13573" max="13573" width="11.5" customWidth="1"/>
    <col min="13574" max="13575" width="12.5" customWidth="1"/>
    <col min="13576" max="13576" width="12.1640625" customWidth="1"/>
    <col min="13577" max="13577" width="12.33203125" customWidth="1"/>
    <col min="13578" max="13578" width="2.5" customWidth="1"/>
    <col min="13579" max="13580" width="10" customWidth="1"/>
    <col min="13581" max="13581" width="8.5" customWidth="1"/>
    <col min="13582" max="13582" width="1.1640625" customWidth="1"/>
    <col min="13583" max="13583" width="7.6640625" customWidth="1"/>
    <col min="13584" max="13584" width="7.83203125" customWidth="1"/>
    <col min="13585" max="13585" width="12.6640625" customWidth="1"/>
    <col min="13586" max="13586" width="9.1640625" customWidth="1"/>
    <col min="13825" max="13825" width="24" customWidth="1"/>
    <col min="13826" max="13826" width="7.83203125" bestFit="1" customWidth="1"/>
    <col min="13827" max="13827" width="8.33203125" customWidth="1"/>
    <col min="13828" max="13828" width="11.33203125" customWidth="1"/>
    <col min="13829" max="13829" width="11.5" customWidth="1"/>
    <col min="13830" max="13831" width="12.5" customWidth="1"/>
    <col min="13832" max="13832" width="12.1640625" customWidth="1"/>
    <col min="13833" max="13833" width="12.33203125" customWidth="1"/>
    <col min="13834" max="13834" width="2.5" customWidth="1"/>
    <col min="13835" max="13836" width="10" customWidth="1"/>
    <col min="13837" max="13837" width="8.5" customWidth="1"/>
    <col min="13838" max="13838" width="1.1640625" customWidth="1"/>
    <col min="13839" max="13839" width="7.6640625" customWidth="1"/>
    <col min="13840" max="13840" width="7.83203125" customWidth="1"/>
    <col min="13841" max="13841" width="12.6640625" customWidth="1"/>
    <col min="13842" max="13842" width="9.1640625" customWidth="1"/>
    <col min="14081" max="14081" width="24" customWidth="1"/>
    <col min="14082" max="14082" width="7.83203125" bestFit="1" customWidth="1"/>
    <col min="14083" max="14083" width="8.33203125" customWidth="1"/>
    <col min="14084" max="14084" width="11.33203125" customWidth="1"/>
    <col min="14085" max="14085" width="11.5" customWidth="1"/>
    <col min="14086" max="14087" width="12.5" customWidth="1"/>
    <col min="14088" max="14088" width="12.1640625" customWidth="1"/>
    <col min="14089" max="14089" width="12.33203125" customWidth="1"/>
    <col min="14090" max="14090" width="2.5" customWidth="1"/>
    <col min="14091" max="14092" width="10" customWidth="1"/>
    <col min="14093" max="14093" width="8.5" customWidth="1"/>
    <col min="14094" max="14094" width="1.1640625" customWidth="1"/>
    <col min="14095" max="14095" width="7.6640625" customWidth="1"/>
    <col min="14096" max="14096" width="7.83203125" customWidth="1"/>
    <col min="14097" max="14097" width="12.6640625" customWidth="1"/>
    <col min="14098" max="14098" width="9.1640625" customWidth="1"/>
    <col min="14337" max="14337" width="24" customWidth="1"/>
    <col min="14338" max="14338" width="7.83203125" bestFit="1" customWidth="1"/>
    <col min="14339" max="14339" width="8.33203125" customWidth="1"/>
    <col min="14340" max="14340" width="11.33203125" customWidth="1"/>
    <col min="14341" max="14341" width="11.5" customWidth="1"/>
    <col min="14342" max="14343" width="12.5" customWidth="1"/>
    <col min="14344" max="14344" width="12.1640625" customWidth="1"/>
    <col min="14345" max="14345" width="12.33203125" customWidth="1"/>
    <col min="14346" max="14346" width="2.5" customWidth="1"/>
    <col min="14347" max="14348" width="10" customWidth="1"/>
    <col min="14349" max="14349" width="8.5" customWidth="1"/>
    <col min="14350" max="14350" width="1.1640625" customWidth="1"/>
    <col min="14351" max="14351" width="7.6640625" customWidth="1"/>
    <col min="14352" max="14352" width="7.83203125" customWidth="1"/>
    <col min="14353" max="14353" width="12.6640625" customWidth="1"/>
    <col min="14354" max="14354" width="9.1640625" customWidth="1"/>
    <col min="14593" max="14593" width="24" customWidth="1"/>
    <col min="14594" max="14594" width="7.83203125" bestFit="1" customWidth="1"/>
    <col min="14595" max="14595" width="8.33203125" customWidth="1"/>
    <col min="14596" max="14596" width="11.33203125" customWidth="1"/>
    <col min="14597" max="14597" width="11.5" customWidth="1"/>
    <col min="14598" max="14599" width="12.5" customWidth="1"/>
    <col min="14600" max="14600" width="12.1640625" customWidth="1"/>
    <col min="14601" max="14601" width="12.33203125" customWidth="1"/>
    <col min="14602" max="14602" width="2.5" customWidth="1"/>
    <col min="14603" max="14604" width="10" customWidth="1"/>
    <col min="14605" max="14605" width="8.5" customWidth="1"/>
    <col min="14606" max="14606" width="1.1640625" customWidth="1"/>
    <col min="14607" max="14607" width="7.6640625" customWidth="1"/>
    <col min="14608" max="14608" width="7.83203125" customWidth="1"/>
    <col min="14609" max="14609" width="12.6640625" customWidth="1"/>
    <col min="14610" max="14610" width="9.1640625" customWidth="1"/>
    <col min="14849" max="14849" width="24" customWidth="1"/>
    <col min="14850" max="14850" width="7.83203125" bestFit="1" customWidth="1"/>
    <col min="14851" max="14851" width="8.33203125" customWidth="1"/>
    <col min="14852" max="14852" width="11.33203125" customWidth="1"/>
    <col min="14853" max="14853" width="11.5" customWidth="1"/>
    <col min="14854" max="14855" width="12.5" customWidth="1"/>
    <col min="14856" max="14856" width="12.1640625" customWidth="1"/>
    <col min="14857" max="14857" width="12.33203125" customWidth="1"/>
    <col min="14858" max="14858" width="2.5" customWidth="1"/>
    <col min="14859" max="14860" width="10" customWidth="1"/>
    <col min="14861" max="14861" width="8.5" customWidth="1"/>
    <col min="14862" max="14862" width="1.1640625" customWidth="1"/>
    <col min="14863" max="14863" width="7.6640625" customWidth="1"/>
    <col min="14864" max="14864" width="7.83203125" customWidth="1"/>
    <col min="14865" max="14865" width="12.6640625" customWidth="1"/>
    <col min="14866" max="14866" width="9.1640625" customWidth="1"/>
    <col min="15105" max="15105" width="24" customWidth="1"/>
    <col min="15106" max="15106" width="7.83203125" bestFit="1" customWidth="1"/>
    <col min="15107" max="15107" width="8.33203125" customWidth="1"/>
    <col min="15108" max="15108" width="11.33203125" customWidth="1"/>
    <col min="15109" max="15109" width="11.5" customWidth="1"/>
    <col min="15110" max="15111" width="12.5" customWidth="1"/>
    <col min="15112" max="15112" width="12.1640625" customWidth="1"/>
    <col min="15113" max="15113" width="12.33203125" customWidth="1"/>
    <col min="15114" max="15114" width="2.5" customWidth="1"/>
    <col min="15115" max="15116" width="10" customWidth="1"/>
    <col min="15117" max="15117" width="8.5" customWidth="1"/>
    <col min="15118" max="15118" width="1.1640625" customWidth="1"/>
    <col min="15119" max="15119" width="7.6640625" customWidth="1"/>
    <col min="15120" max="15120" width="7.83203125" customWidth="1"/>
    <col min="15121" max="15121" width="12.6640625" customWidth="1"/>
    <col min="15122" max="15122" width="9.1640625" customWidth="1"/>
    <col min="15361" max="15361" width="24" customWidth="1"/>
    <col min="15362" max="15362" width="7.83203125" bestFit="1" customWidth="1"/>
    <col min="15363" max="15363" width="8.33203125" customWidth="1"/>
    <col min="15364" max="15364" width="11.33203125" customWidth="1"/>
    <col min="15365" max="15365" width="11.5" customWidth="1"/>
    <col min="15366" max="15367" width="12.5" customWidth="1"/>
    <col min="15368" max="15368" width="12.1640625" customWidth="1"/>
    <col min="15369" max="15369" width="12.33203125" customWidth="1"/>
    <col min="15370" max="15370" width="2.5" customWidth="1"/>
    <col min="15371" max="15372" width="10" customWidth="1"/>
    <col min="15373" max="15373" width="8.5" customWidth="1"/>
    <col min="15374" max="15374" width="1.1640625" customWidth="1"/>
    <col min="15375" max="15375" width="7.6640625" customWidth="1"/>
    <col min="15376" max="15376" width="7.83203125" customWidth="1"/>
    <col min="15377" max="15377" width="12.6640625" customWidth="1"/>
    <col min="15378" max="15378" width="9.1640625" customWidth="1"/>
    <col min="15617" max="15617" width="24" customWidth="1"/>
    <col min="15618" max="15618" width="7.83203125" bestFit="1" customWidth="1"/>
    <col min="15619" max="15619" width="8.33203125" customWidth="1"/>
    <col min="15620" max="15620" width="11.33203125" customWidth="1"/>
    <col min="15621" max="15621" width="11.5" customWidth="1"/>
    <col min="15622" max="15623" width="12.5" customWidth="1"/>
    <col min="15624" max="15624" width="12.1640625" customWidth="1"/>
    <col min="15625" max="15625" width="12.33203125" customWidth="1"/>
    <col min="15626" max="15626" width="2.5" customWidth="1"/>
    <col min="15627" max="15628" width="10" customWidth="1"/>
    <col min="15629" max="15629" width="8.5" customWidth="1"/>
    <col min="15630" max="15630" width="1.1640625" customWidth="1"/>
    <col min="15631" max="15631" width="7.6640625" customWidth="1"/>
    <col min="15632" max="15632" width="7.83203125" customWidth="1"/>
    <col min="15633" max="15633" width="12.6640625" customWidth="1"/>
    <col min="15634" max="15634" width="9.1640625" customWidth="1"/>
    <col min="15873" max="15873" width="24" customWidth="1"/>
    <col min="15874" max="15874" width="7.83203125" bestFit="1" customWidth="1"/>
    <col min="15875" max="15875" width="8.33203125" customWidth="1"/>
    <col min="15876" max="15876" width="11.33203125" customWidth="1"/>
    <col min="15877" max="15877" width="11.5" customWidth="1"/>
    <col min="15878" max="15879" width="12.5" customWidth="1"/>
    <col min="15880" max="15880" width="12.1640625" customWidth="1"/>
    <col min="15881" max="15881" width="12.33203125" customWidth="1"/>
    <col min="15882" max="15882" width="2.5" customWidth="1"/>
    <col min="15883" max="15884" width="10" customWidth="1"/>
    <col min="15885" max="15885" width="8.5" customWidth="1"/>
    <col min="15886" max="15886" width="1.1640625" customWidth="1"/>
    <col min="15887" max="15887" width="7.6640625" customWidth="1"/>
    <col min="15888" max="15888" width="7.83203125" customWidth="1"/>
    <col min="15889" max="15889" width="12.6640625" customWidth="1"/>
    <col min="15890" max="15890" width="9.1640625" customWidth="1"/>
    <col min="16129" max="16129" width="24" customWidth="1"/>
    <col min="16130" max="16130" width="7.83203125" bestFit="1" customWidth="1"/>
    <col min="16131" max="16131" width="8.33203125" customWidth="1"/>
    <col min="16132" max="16132" width="11.33203125" customWidth="1"/>
    <col min="16133" max="16133" width="11.5" customWidth="1"/>
    <col min="16134" max="16135" width="12.5" customWidth="1"/>
    <col min="16136" max="16136" width="12.1640625" customWidth="1"/>
    <col min="16137" max="16137" width="12.33203125" customWidth="1"/>
    <col min="16138" max="16138" width="2.5" customWidth="1"/>
    <col min="16139" max="16140" width="10" customWidth="1"/>
    <col min="16141" max="16141" width="8.5" customWidth="1"/>
    <col min="16142" max="16142" width="1.1640625" customWidth="1"/>
    <col min="16143" max="16143" width="7.6640625" customWidth="1"/>
    <col min="16144" max="16144" width="7.83203125" customWidth="1"/>
    <col min="16145" max="16145" width="12.6640625" customWidth="1"/>
    <col min="16146" max="16146" width="9.1640625" customWidth="1"/>
  </cols>
  <sheetData>
    <row r="1" spans="1:17" s="1" customFormat="1" ht="13" x14ac:dyDescent="0.15">
      <c r="A1" s="37" t="s">
        <v>65</v>
      </c>
      <c r="I1" s="13"/>
    </row>
    <row r="2" spans="1:17" s="1" customFormat="1" ht="13" x14ac:dyDescent="0.15">
      <c r="A2" s="3">
        <v>42676</v>
      </c>
      <c r="I2" s="13"/>
    </row>
    <row r="3" spans="1:17" x14ac:dyDescent="0.2">
      <c r="F3" s="1"/>
      <c r="G3" s="1"/>
      <c r="K3" s="1" t="s">
        <v>17</v>
      </c>
      <c r="L3" s="1" t="s">
        <v>17</v>
      </c>
    </row>
    <row r="4" spans="1:17" s="1" customFormat="1" ht="13" x14ac:dyDescent="0.15">
      <c r="C4" s="1" t="s">
        <v>18</v>
      </c>
      <c r="D4" s="1" t="s">
        <v>19</v>
      </c>
      <c r="E4" s="1" t="s">
        <v>20</v>
      </c>
      <c r="F4" s="3">
        <f>SUM(A2)</f>
        <v>42676</v>
      </c>
      <c r="G4" s="3" t="s">
        <v>20</v>
      </c>
      <c r="H4" s="3">
        <f>SUM(A2)</f>
        <v>42676</v>
      </c>
      <c r="I4" s="3">
        <f>SUM(A2)</f>
        <v>42676</v>
      </c>
      <c r="K4" s="1" t="s">
        <v>21</v>
      </c>
      <c r="L4" s="1" t="s">
        <v>21</v>
      </c>
      <c r="M4" s="1" t="s">
        <v>22</v>
      </c>
      <c r="O4" s="1" t="s">
        <v>23</v>
      </c>
      <c r="P4" s="1" t="s">
        <v>24</v>
      </c>
      <c r="Q4" s="1" t="s">
        <v>25</v>
      </c>
    </row>
    <row r="5" spans="1:17" s="1" customFormat="1" ht="13" x14ac:dyDescent="0.15">
      <c r="A5" s="1" t="s">
        <v>26</v>
      </c>
      <c r="B5" s="1" t="s">
        <v>27</v>
      </c>
      <c r="C5" s="1" t="s">
        <v>28</v>
      </c>
      <c r="D5" s="1" t="s">
        <v>18</v>
      </c>
      <c r="F5" s="3" t="s">
        <v>29</v>
      </c>
      <c r="G5" s="1" t="s">
        <v>30</v>
      </c>
      <c r="H5" s="1" t="s">
        <v>31</v>
      </c>
      <c r="I5" s="13" t="s">
        <v>32</v>
      </c>
      <c r="K5" s="1" t="s">
        <v>33</v>
      </c>
      <c r="L5" s="1" t="s">
        <v>34</v>
      </c>
      <c r="M5" s="1" t="s">
        <v>35</v>
      </c>
      <c r="O5" s="1" t="s">
        <v>36</v>
      </c>
      <c r="P5" s="1" t="s">
        <v>36</v>
      </c>
      <c r="Q5" s="1" t="s">
        <v>37</v>
      </c>
    </row>
    <row r="6" spans="1:17" s="1" customFormat="1" ht="13" x14ac:dyDescent="0.15">
      <c r="F6" s="3"/>
      <c r="I6" s="13"/>
    </row>
    <row r="7" spans="1:17" x14ac:dyDescent="0.2">
      <c r="A7" s="15" t="s">
        <v>38</v>
      </c>
      <c r="B7" s="15"/>
      <c r="H7" s="16"/>
    </row>
    <row r="8" spans="1:17" x14ac:dyDescent="0.2">
      <c r="A8" s="10" t="s">
        <v>39</v>
      </c>
      <c r="B8" s="17" t="s">
        <v>40</v>
      </c>
      <c r="C8" s="17">
        <v>2.8</v>
      </c>
      <c r="D8" s="14">
        <f t="shared" ref="D8:D18" si="0">F8*C8</f>
        <v>840</v>
      </c>
      <c r="E8" s="18">
        <v>17030</v>
      </c>
      <c r="F8" s="18">
        <v>300</v>
      </c>
      <c r="G8" s="19">
        <f t="shared" ref="G8:G18" si="1">E8/F8</f>
        <v>56.766666666666666</v>
      </c>
      <c r="H8" s="16">
        <v>40</v>
      </c>
      <c r="I8" s="14">
        <f t="shared" ref="I8:I18" si="2">SUM(F8*H8)</f>
        <v>12000</v>
      </c>
      <c r="K8" s="2">
        <f t="shared" ref="K8:K18" si="3">+G8*1.1</f>
        <v>62.443333333333335</v>
      </c>
      <c r="L8" s="2">
        <f t="shared" ref="L8:L18" si="4">+G8*1.2</f>
        <v>68.11999999999999</v>
      </c>
      <c r="M8" s="20" t="s">
        <v>41</v>
      </c>
      <c r="O8" s="21">
        <f t="shared" ref="O8:O18" si="5">+C8/+G8</f>
        <v>4.932472108044627E-2</v>
      </c>
      <c r="P8" s="21">
        <f t="shared" ref="P8:P18" si="6">+C8/+H8</f>
        <v>6.9999999999999993E-2</v>
      </c>
      <c r="Q8" s="22">
        <f t="shared" ref="Q8:Q18" si="7">+I8-E8</f>
        <v>-5030</v>
      </c>
    </row>
    <row r="9" spans="1:17" x14ac:dyDescent="0.2">
      <c r="A9" s="10" t="s">
        <v>42</v>
      </c>
      <c r="B9" s="17" t="s">
        <v>43</v>
      </c>
      <c r="C9" s="19">
        <v>1.88</v>
      </c>
      <c r="D9" s="14">
        <f t="shared" si="0"/>
        <v>752</v>
      </c>
      <c r="E9" s="18">
        <v>16000</v>
      </c>
      <c r="F9" s="18">
        <v>400</v>
      </c>
      <c r="G9" s="19">
        <f t="shared" si="1"/>
        <v>40</v>
      </c>
      <c r="H9" s="16">
        <v>75</v>
      </c>
      <c r="I9" s="14">
        <f t="shared" si="2"/>
        <v>30000</v>
      </c>
      <c r="K9" s="2">
        <f t="shared" si="3"/>
        <v>44</v>
      </c>
      <c r="L9" s="2">
        <f t="shared" si="4"/>
        <v>48</v>
      </c>
      <c r="M9" s="20" t="s">
        <v>41</v>
      </c>
      <c r="O9" s="21">
        <f t="shared" si="5"/>
        <v>4.7E-2</v>
      </c>
      <c r="P9" s="21">
        <f t="shared" si="6"/>
        <v>2.5066666666666664E-2</v>
      </c>
      <c r="Q9" s="22">
        <f t="shared" si="7"/>
        <v>14000</v>
      </c>
    </row>
    <row r="10" spans="1:17" x14ac:dyDescent="0.2">
      <c r="A10" s="10" t="s">
        <v>44</v>
      </c>
      <c r="B10" s="17" t="s">
        <v>45</v>
      </c>
      <c r="C10" s="19">
        <v>1.68</v>
      </c>
      <c r="D10" s="14">
        <f t="shared" si="0"/>
        <v>336</v>
      </c>
      <c r="E10" s="18">
        <v>9000</v>
      </c>
      <c r="F10" s="18">
        <v>200</v>
      </c>
      <c r="G10" s="19">
        <f t="shared" si="1"/>
        <v>45</v>
      </c>
      <c r="H10" s="16">
        <v>50</v>
      </c>
      <c r="I10" s="14">
        <f t="shared" si="2"/>
        <v>10000</v>
      </c>
      <c r="K10" s="2">
        <f t="shared" si="3"/>
        <v>49.500000000000007</v>
      </c>
      <c r="L10" s="2">
        <f t="shared" si="4"/>
        <v>54</v>
      </c>
      <c r="M10" s="20" t="s">
        <v>41</v>
      </c>
      <c r="O10" s="21">
        <f t="shared" si="5"/>
        <v>3.7333333333333329E-2</v>
      </c>
      <c r="P10" s="21">
        <f t="shared" si="6"/>
        <v>3.3599999999999998E-2</v>
      </c>
      <c r="Q10" s="22">
        <f t="shared" si="7"/>
        <v>1000</v>
      </c>
    </row>
    <row r="11" spans="1:17" x14ac:dyDescent="0.2">
      <c r="A11" s="10" t="s">
        <v>46</v>
      </c>
      <c r="B11" s="17" t="s">
        <v>47</v>
      </c>
      <c r="C11" s="19">
        <v>2.8</v>
      </c>
      <c r="D11" s="14">
        <f t="shared" si="0"/>
        <v>560</v>
      </c>
      <c r="E11" s="18">
        <v>15000</v>
      </c>
      <c r="F11" s="18">
        <v>200</v>
      </c>
      <c r="G11" s="19">
        <f t="shared" si="1"/>
        <v>75</v>
      </c>
      <c r="H11" s="16">
        <v>77</v>
      </c>
      <c r="I11" s="14">
        <f t="shared" si="2"/>
        <v>15400</v>
      </c>
      <c r="K11" s="2">
        <f t="shared" si="3"/>
        <v>82.5</v>
      </c>
      <c r="L11" s="2">
        <f t="shared" si="4"/>
        <v>90</v>
      </c>
      <c r="M11" s="20" t="s">
        <v>41</v>
      </c>
      <c r="O11" s="21">
        <f t="shared" si="5"/>
        <v>3.7333333333333329E-2</v>
      </c>
      <c r="P11" s="21">
        <f t="shared" si="6"/>
        <v>3.6363636363636362E-2</v>
      </c>
      <c r="Q11" s="22">
        <f t="shared" si="7"/>
        <v>400</v>
      </c>
    </row>
    <row r="12" spans="1:17" x14ac:dyDescent="0.2">
      <c r="A12" s="10" t="s">
        <v>48</v>
      </c>
      <c r="B12" s="17" t="s">
        <v>49</v>
      </c>
      <c r="C12" s="19">
        <v>1.6</v>
      </c>
      <c r="D12" s="14">
        <f t="shared" si="0"/>
        <v>640</v>
      </c>
      <c r="E12" s="18">
        <v>13000</v>
      </c>
      <c r="F12" s="18">
        <v>400</v>
      </c>
      <c r="G12" s="19">
        <f t="shared" si="1"/>
        <v>32.5</v>
      </c>
      <c r="H12" s="16">
        <v>66</v>
      </c>
      <c r="I12" s="14">
        <f t="shared" si="2"/>
        <v>26400</v>
      </c>
      <c r="K12" s="2">
        <f t="shared" si="3"/>
        <v>35.75</v>
      </c>
      <c r="L12" s="2">
        <f t="shared" si="4"/>
        <v>39</v>
      </c>
      <c r="M12" s="20" t="s">
        <v>41</v>
      </c>
      <c r="O12" s="21">
        <f t="shared" si="5"/>
        <v>4.9230769230769231E-2</v>
      </c>
      <c r="P12" s="21">
        <f t="shared" si="6"/>
        <v>2.4242424242424242E-2</v>
      </c>
      <c r="Q12" s="22">
        <f t="shared" si="7"/>
        <v>13400</v>
      </c>
    </row>
    <row r="13" spans="1:17" x14ac:dyDescent="0.2">
      <c r="A13" s="10" t="s">
        <v>50</v>
      </c>
      <c r="B13" s="17" t="s">
        <v>51</v>
      </c>
      <c r="C13" s="19">
        <v>2.08</v>
      </c>
      <c r="D13" s="14">
        <f t="shared" si="0"/>
        <v>624</v>
      </c>
      <c r="E13" s="18">
        <v>10000</v>
      </c>
      <c r="F13" s="18">
        <v>300</v>
      </c>
      <c r="G13" s="19">
        <f t="shared" si="1"/>
        <v>33.333333333333336</v>
      </c>
      <c r="H13" s="16">
        <v>80</v>
      </c>
      <c r="I13" s="14">
        <f t="shared" si="2"/>
        <v>24000</v>
      </c>
      <c r="K13" s="2">
        <f t="shared" si="3"/>
        <v>36.666666666666671</v>
      </c>
      <c r="L13" s="2">
        <f t="shared" si="4"/>
        <v>40</v>
      </c>
      <c r="M13" s="20" t="s">
        <v>41</v>
      </c>
      <c r="O13" s="21">
        <f t="shared" si="5"/>
        <v>6.2399999999999997E-2</v>
      </c>
      <c r="P13" s="21">
        <f t="shared" si="6"/>
        <v>2.6000000000000002E-2</v>
      </c>
      <c r="Q13" s="22">
        <f t="shared" si="7"/>
        <v>14000</v>
      </c>
    </row>
    <row r="14" spans="1:17" x14ac:dyDescent="0.2">
      <c r="A14" s="10" t="s">
        <v>52</v>
      </c>
      <c r="B14" s="17" t="s">
        <v>53</v>
      </c>
      <c r="C14" s="19">
        <v>1.1200000000000001</v>
      </c>
      <c r="D14" s="14">
        <f t="shared" si="0"/>
        <v>112.00000000000001</v>
      </c>
      <c r="E14" s="18">
        <v>7000</v>
      </c>
      <c r="F14" s="18">
        <v>100</v>
      </c>
      <c r="G14" s="19">
        <f t="shared" si="1"/>
        <v>70</v>
      </c>
      <c r="H14" s="16">
        <v>35</v>
      </c>
      <c r="I14" s="14">
        <f t="shared" si="2"/>
        <v>3500</v>
      </c>
      <c r="K14" s="2">
        <f t="shared" si="3"/>
        <v>77</v>
      </c>
      <c r="L14" s="2">
        <f t="shared" si="4"/>
        <v>84</v>
      </c>
      <c r="M14" s="20" t="s">
        <v>41</v>
      </c>
      <c r="O14" s="21">
        <f t="shared" si="5"/>
        <v>1.6E-2</v>
      </c>
      <c r="P14" s="21">
        <f t="shared" si="6"/>
        <v>3.2000000000000001E-2</v>
      </c>
      <c r="Q14" s="22">
        <f t="shared" si="7"/>
        <v>-3500</v>
      </c>
    </row>
    <row r="15" spans="1:17" x14ac:dyDescent="0.2">
      <c r="A15" s="10" t="s">
        <v>54</v>
      </c>
      <c r="B15" s="17" t="s">
        <v>55</v>
      </c>
      <c r="C15" s="19">
        <v>4</v>
      </c>
      <c r="D15" s="14">
        <f t="shared" si="0"/>
        <v>1600</v>
      </c>
      <c r="E15" s="18">
        <v>15000</v>
      </c>
      <c r="F15" s="18">
        <v>400</v>
      </c>
      <c r="G15" s="19">
        <f t="shared" si="1"/>
        <v>37.5</v>
      </c>
      <c r="H15" s="16">
        <v>65</v>
      </c>
      <c r="I15" s="14">
        <f t="shared" si="2"/>
        <v>26000</v>
      </c>
      <c r="K15" s="2">
        <f t="shared" si="3"/>
        <v>41.25</v>
      </c>
      <c r="L15" s="2">
        <f t="shared" si="4"/>
        <v>45</v>
      </c>
      <c r="M15" s="20" t="s">
        <v>41</v>
      </c>
      <c r="O15" s="21">
        <f t="shared" si="5"/>
        <v>0.10666666666666667</v>
      </c>
      <c r="P15" s="21">
        <f t="shared" si="6"/>
        <v>6.1538461538461542E-2</v>
      </c>
      <c r="Q15" s="22">
        <f t="shared" si="7"/>
        <v>11000</v>
      </c>
    </row>
    <row r="16" spans="1:17" x14ac:dyDescent="0.2">
      <c r="A16" s="10" t="s">
        <v>56</v>
      </c>
      <c r="B16" s="17" t="s">
        <v>57</v>
      </c>
      <c r="C16" s="19">
        <v>1.88</v>
      </c>
      <c r="D16" s="14">
        <f t="shared" si="0"/>
        <v>376</v>
      </c>
      <c r="E16" s="18">
        <v>5470</v>
      </c>
      <c r="F16" s="18">
        <v>200</v>
      </c>
      <c r="G16" s="19">
        <f t="shared" si="1"/>
        <v>27.35</v>
      </c>
      <c r="H16" s="16">
        <v>30</v>
      </c>
      <c r="I16" s="14">
        <f t="shared" si="2"/>
        <v>6000</v>
      </c>
      <c r="K16" s="2">
        <f t="shared" si="3"/>
        <v>30.085000000000004</v>
      </c>
      <c r="L16" s="2">
        <f t="shared" si="4"/>
        <v>32.82</v>
      </c>
      <c r="M16" s="20" t="s">
        <v>41</v>
      </c>
      <c r="O16" s="21">
        <f t="shared" si="5"/>
        <v>6.8738574040219366E-2</v>
      </c>
      <c r="P16" s="21">
        <f t="shared" si="6"/>
        <v>6.2666666666666662E-2</v>
      </c>
      <c r="Q16" s="22">
        <f t="shared" si="7"/>
        <v>530</v>
      </c>
    </row>
    <row r="17" spans="1:17" x14ac:dyDescent="0.2">
      <c r="A17" s="10" t="s">
        <v>58</v>
      </c>
      <c r="B17" s="17" t="s">
        <v>59</v>
      </c>
      <c r="C17" s="19">
        <v>2.2000000000000002</v>
      </c>
      <c r="D17" s="14">
        <f t="shared" si="0"/>
        <v>440.00000000000006</v>
      </c>
      <c r="E17" s="18">
        <v>10000</v>
      </c>
      <c r="F17" s="18">
        <v>200</v>
      </c>
      <c r="G17" s="19">
        <f t="shared" si="1"/>
        <v>50</v>
      </c>
      <c r="H17" s="16">
        <v>25</v>
      </c>
      <c r="I17" s="14">
        <f t="shared" si="2"/>
        <v>5000</v>
      </c>
      <c r="K17" s="2">
        <f t="shared" si="3"/>
        <v>55.000000000000007</v>
      </c>
      <c r="L17" s="2">
        <f t="shared" si="4"/>
        <v>60</v>
      </c>
      <c r="M17" s="20" t="s">
        <v>41</v>
      </c>
      <c r="O17" s="21">
        <f t="shared" si="5"/>
        <v>4.4000000000000004E-2</v>
      </c>
      <c r="P17" s="21">
        <f t="shared" si="6"/>
        <v>8.8000000000000009E-2</v>
      </c>
      <c r="Q17" s="22">
        <f t="shared" si="7"/>
        <v>-5000</v>
      </c>
    </row>
    <row r="18" spans="1:17" x14ac:dyDescent="0.2">
      <c r="A18" s="10" t="s">
        <v>60</v>
      </c>
      <c r="B18" s="17" t="s">
        <v>61</v>
      </c>
      <c r="C18" s="19">
        <v>2.2000000000000002</v>
      </c>
      <c r="D18" s="14">
        <f t="shared" si="0"/>
        <v>880.00000000000011</v>
      </c>
      <c r="E18" s="18">
        <v>12500</v>
      </c>
      <c r="F18" s="18">
        <v>400</v>
      </c>
      <c r="G18" s="19">
        <f t="shared" si="1"/>
        <v>31.25</v>
      </c>
      <c r="H18" s="16">
        <v>75</v>
      </c>
      <c r="I18" s="14">
        <f t="shared" si="2"/>
        <v>30000</v>
      </c>
      <c r="K18" s="2">
        <f t="shared" si="3"/>
        <v>34.375</v>
      </c>
      <c r="L18" s="2">
        <f t="shared" si="4"/>
        <v>37.5</v>
      </c>
      <c r="M18" s="20" t="s">
        <v>41</v>
      </c>
      <c r="O18" s="21">
        <f t="shared" si="5"/>
        <v>7.0400000000000004E-2</v>
      </c>
      <c r="P18" s="21">
        <f t="shared" si="6"/>
        <v>2.9333333333333336E-2</v>
      </c>
      <c r="Q18" s="22">
        <f t="shared" si="7"/>
        <v>17500</v>
      </c>
    </row>
    <row r="19" spans="1:17" x14ac:dyDescent="0.2">
      <c r="A19" s="10"/>
      <c r="B19" s="17"/>
      <c r="C19" s="19"/>
      <c r="D19" s="14"/>
      <c r="E19" s="18"/>
      <c r="F19" s="18"/>
      <c r="G19" s="19"/>
      <c r="H19" s="16"/>
      <c r="I19" s="23"/>
      <c r="K19" s="2"/>
      <c r="L19" s="2"/>
      <c r="M19" s="24"/>
      <c r="O19" s="21"/>
      <c r="P19" s="21"/>
      <c r="Q19" s="22"/>
    </row>
    <row r="20" spans="1:17" x14ac:dyDescent="0.2">
      <c r="A20" s="10"/>
      <c r="B20" s="17"/>
      <c r="C20" s="19"/>
      <c r="D20" s="14"/>
      <c r="E20" s="18"/>
      <c r="F20" s="18"/>
      <c r="G20" s="19"/>
      <c r="H20" s="16"/>
      <c r="I20" s="14">
        <f>SUM(I8:I19)</f>
        <v>188300</v>
      </c>
      <c r="K20" s="2"/>
      <c r="L20" s="2"/>
      <c r="M20" s="24"/>
      <c r="O20" s="21"/>
      <c r="P20" s="21"/>
      <c r="Q20" s="22"/>
    </row>
    <row r="21" spans="1:17" x14ac:dyDescent="0.2">
      <c r="C21" s="19"/>
      <c r="D21" s="14"/>
      <c r="E21" s="18"/>
      <c r="F21" s="18"/>
      <c r="G21" s="19"/>
      <c r="H21" s="16"/>
      <c r="K21" s="2"/>
      <c r="L21" s="2"/>
      <c r="M21" s="24"/>
      <c r="O21" s="21"/>
      <c r="P21" s="21"/>
      <c r="Q21" s="22"/>
    </row>
    <row r="22" spans="1:17" x14ac:dyDescent="0.2">
      <c r="E22" s="25"/>
      <c r="M22" s="26"/>
      <c r="Q22" s="25"/>
    </row>
    <row r="23" spans="1:17" s="6" customFormat="1" ht="16" thickBot="1" x14ac:dyDescent="0.25">
      <c r="A23" s="6" t="s">
        <v>10</v>
      </c>
      <c r="B23"/>
      <c r="C23"/>
      <c r="D23" s="27">
        <f>D8+D9+D10+D11+D12+D13+D14+D15+D16+D17+D18</f>
        <v>7160</v>
      </c>
      <c r="E23" s="28">
        <f>SUM(E8:E18)</f>
        <v>130000</v>
      </c>
      <c r="F23"/>
      <c r="H23" s="29"/>
      <c r="I23" s="30">
        <f>+I20</f>
        <v>188300</v>
      </c>
      <c r="K23" s="11"/>
      <c r="L23" s="11"/>
      <c r="M23" s="31"/>
      <c r="Q23" s="28">
        <f>SUM(Q8:Q21)</f>
        <v>58300</v>
      </c>
    </row>
    <row r="24" spans="1:17" ht="16" thickTop="1" x14ac:dyDescent="0.2">
      <c r="B24" s="6"/>
      <c r="C24" s="6"/>
      <c r="D24" s="32">
        <f>+D23/+E23</f>
        <v>5.5076923076923079E-2</v>
      </c>
      <c r="E24" s="10" t="s">
        <v>62</v>
      </c>
      <c r="F24" s="6"/>
      <c r="H24" s="16"/>
      <c r="K24" s="16"/>
      <c r="L24" s="16"/>
      <c r="M24" s="24"/>
    </row>
    <row r="25" spans="1:17" x14ac:dyDescent="0.2">
      <c r="D25" s="32">
        <f>+D23/(+I23)</f>
        <v>3.8024429102496017E-2</v>
      </c>
      <c r="E25" s="10" t="s">
        <v>63</v>
      </c>
      <c r="K25" s="16"/>
      <c r="L25" s="33"/>
      <c r="M25" s="24"/>
    </row>
    <row r="26" spans="1:17" x14ac:dyDescent="0.2">
      <c r="M26" s="26"/>
    </row>
    <row r="27" spans="1:17" x14ac:dyDescent="0.2">
      <c r="E27" s="22"/>
      <c r="M27" s="26"/>
    </row>
    <row r="28" spans="1:17" x14ac:dyDescent="0.2">
      <c r="D28" s="34"/>
      <c r="E28" s="22"/>
      <c r="G28" s="35"/>
      <c r="M28" s="26"/>
      <c r="O28" s="21"/>
      <c r="P28" s="21"/>
    </row>
    <row r="29" spans="1:17" x14ac:dyDescent="0.2">
      <c r="C29" s="35"/>
      <c r="M29" s="26"/>
    </row>
    <row r="30" spans="1:17" x14ac:dyDescent="0.2">
      <c r="M30" s="26"/>
    </row>
    <row r="31" spans="1:17" x14ac:dyDescent="0.2">
      <c r="M31" s="26"/>
    </row>
    <row r="32" spans="1:17" x14ac:dyDescent="0.2">
      <c r="C32" s="19"/>
      <c r="D32" s="14"/>
      <c r="E32" s="18"/>
      <c r="F32" s="36"/>
      <c r="G32" s="19"/>
      <c r="H32" s="16"/>
      <c r="M32" s="26"/>
    </row>
    <row r="33" spans="3:13" x14ac:dyDescent="0.2">
      <c r="C33" s="19"/>
      <c r="D33" s="14"/>
      <c r="E33" s="18"/>
      <c r="F33" s="36"/>
      <c r="G33" s="19"/>
      <c r="H33" s="16"/>
      <c r="M33" s="26"/>
    </row>
    <row r="34" spans="3:13" x14ac:dyDescent="0.2">
      <c r="C34" s="19"/>
      <c r="D34" s="14"/>
      <c r="E34" s="18"/>
      <c r="F34" s="36"/>
      <c r="G34" s="19"/>
      <c r="H34" s="16"/>
      <c r="M34" s="26"/>
    </row>
    <row r="35" spans="3:13" x14ac:dyDescent="0.2">
      <c r="C35" s="19"/>
      <c r="D35" s="14"/>
      <c r="E35" s="18"/>
      <c r="F35" s="36"/>
      <c r="G35" s="19"/>
      <c r="H35" s="16"/>
      <c r="M35" s="26"/>
    </row>
    <row r="36" spans="3:13" x14ac:dyDescent="0.2">
      <c r="C36" s="19"/>
      <c r="D36" s="14"/>
      <c r="E36" s="18"/>
      <c r="F36" s="36"/>
      <c r="G36" s="19"/>
      <c r="H36" s="16"/>
      <c r="M36" s="26"/>
    </row>
    <row r="37" spans="3:13" x14ac:dyDescent="0.2">
      <c r="C37" s="19"/>
      <c r="D37" s="14"/>
      <c r="E37" s="18"/>
      <c r="F37" s="36"/>
      <c r="G37" s="19"/>
      <c r="H37" s="16"/>
      <c r="M37" s="26"/>
    </row>
    <row r="38" spans="3:13" x14ac:dyDescent="0.2">
      <c r="C38" s="19"/>
      <c r="D38" s="14"/>
      <c r="E38" s="18"/>
      <c r="F38" s="36"/>
      <c r="G38" s="19"/>
      <c r="H38" s="16"/>
      <c r="M38" s="26"/>
    </row>
    <row r="39" spans="3:13" x14ac:dyDescent="0.2">
      <c r="M39" s="26"/>
    </row>
    <row r="40" spans="3:13" x14ac:dyDescent="0.2">
      <c r="M40" s="26"/>
    </row>
    <row r="41" spans="3:13" x14ac:dyDescent="0.2">
      <c r="M41" s="26"/>
    </row>
    <row r="42" spans="3:13" x14ac:dyDescent="0.2">
      <c r="M42" s="26"/>
    </row>
    <row r="43" spans="3:13" x14ac:dyDescent="0.2">
      <c r="M43" s="26"/>
    </row>
    <row r="44" spans="3:13" x14ac:dyDescent="0.2">
      <c r="M44" s="26"/>
    </row>
    <row r="45" spans="3:13" x14ac:dyDescent="0.2">
      <c r="M45" s="26"/>
    </row>
    <row r="46" spans="3:13" x14ac:dyDescent="0.2">
      <c r="M46" s="26"/>
    </row>
    <row r="47" spans="3:13" x14ac:dyDescent="0.2">
      <c r="M47" s="26"/>
    </row>
    <row r="48" spans="3:13" x14ac:dyDescent="0.2">
      <c r="M48" s="26"/>
    </row>
    <row r="49" spans="13:13" x14ac:dyDescent="0.2">
      <c r="M49" s="26"/>
    </row>
    <row r="50" spans="13:13" x14ac:dyDescent="0.2">
      <c r="M50" s="26"/>
    </row>
    <row r="51" spans="13:13" x14ac:dyDescent="0.2">
      <c r="M51" s="26"/>
    </row>
    <row r="52" spans="13:13" x14ac:dyDescent="0.2">
      <c r="M52" s="26"/>
    </row>
    <row r="53" spans="13:13" x14ac:dyDescent="0.2">
      <c r="M53" s="26"/>
    </row>
    <row r="54" spans="13:13" x14ac:dyDescent="0.2">
      <c r="M54" s="26"/>
    </row>
    <row r="55" spans="13:13" x14ac:dyDescent="0.2">
      <c r="M55" s="26"/>
    </row>
    <row r="56" spans="13:13" x14ac:dyDescent="0.2">
      <c r="M56" s="26"/>
    </row>
    <row r="57" spans="13:13" x14ac:dyDescent="0.2">
      <c r="M57" s="26"/>
    </row>
    <row r="58" spans="13:13" x14ac:dyDescent="0.2">
      <c r="M58" s="26"/>
    </row>
    <row r="59" spans="13:13" x14ac:dyDescent="0.2">
      <c r="M59" s="26"/>
    </row>
    <row r="60" spans="13:13" x14ac:dyDescent="0.2">
      <c r="M60" s="26"/>
    </row>
    <row r="61" spans="13:13" x14ac:dyDescent="0.2">
      <c r="M61" s="26"/>
    </row>
    <row r="62" spans="13:13" x14ac:dyDescent="0.2">
      <c r="M62" s="26"/>
    </row>
    <row r="63" spans="13:13" x14ac:dyDescent="0.2">
      <c r="M63" s="26"/>
    </row>
    <row r="64" spans="13:13" x14ac:dyDescent="0.2">
      <c r="M64" s="26"/>
    </row>
    <row r="65" spans="13:13" x14ac:dyDescent="0.2">
      <c r="M65" s="26"/>
    </row>
    <row r="66" spans="13:13" x14ac:dyDescent="0.2">
      <c r="M66" s="26"/>
    </row>
    <row r="67" spans="13:13" x14ac:dyDescent="0.2">
      <c r="M67" s="26"/>
    </row>
    <row r="68" spans="13:13" x14ac:dyDescent="0.2">
      <c r="M68" s="26"/>
    </row>
    <row r="69" spans="13:13" x14ac:dyDescent="0.2">
      <c r="M69" s="26"/>
    </row>
    <row r="70" spans="13:13" x14ac:dyDescent="0.2">
      <c r="M70" s="26"/>
    </row>
    <row r="71" spans="13:13" x14ac:dyDescent="0.2">
      <c r="M71" s="26"/>
    </row>
    <row r="72" spans="13:13" x14ac:dyDescent="0.2">
      <c r="M72" s="26"/>
    </row>
    <row r="73" spans="13:13" x14ac:dyDescent="0.2">
      <c r="M73" s="26"/>
    </row>
    <row r="74" spans="13:13" x14ac:dyDescent="0.2">
      <c r="M74" s="26"/>
    </row>
    <row r="75" spans="13:13" x14ac:dyDescent="0.2">
      <c r="M75" s="26"/>
    </row>
    <row r="76" spans="13:13" x14ac:dyDescent="0.2">
      <c r="M76" s="26"/>
    </row>
    <row r="77" spans="13:13" x14ac:dyDescent="0.2">
      <c r="M77" s="26"/>
    </row>
    <row r="78" spans="13:13" x14ac:dyDescent="0.2">
      <c r="M78" s="26"/>
    </row>
    <row r="79" spans="13:13" x14ac:dyDescent="0.2">
      <c r="M79" s="26"/>
    </row>
    <row r="80" spans="13:13" x14ac:dyDescent="0.2">
      <c r="M80" s="26"/>
    </row>
    <row r="81" spans="13:13" x14ac:dyDescent="0.2">
      <c r="M81" s="26"/>
    </row>
    <row r="82" spans="13:13" x14ac:dyDescent="0.2">
      <c r="M82" s="26"/>
    </row>
    <row r="83" spans="13:13" x14ac:dyDescent="0.2">
      <c r="M83" s="26"/>
    </row>
    <row r="84" spans="13:13" x14ac:dyDescent="0.2">
      <c r="M84" s="26"/>
    </row>
    <row r="85" spans="13:13" x14ac:dyDescent="0.2">
      <c r="M85" s="26"/>
    </row>
    <row r="86" spans="13:13" x14ac:dyDescent="0.2">
      <c r="M86" s="26"/>
    </row>
    <row r="87" spans="13:13" x14ac:dyDescent="0.2">
      <c r="M87" s="26"/>
    </row>
    <row r="88" spans="13:13" x14ac:dyDescent="0.2">
      <c r="M88" s="26"/>
    </row>
    <row r="89" spans="13:13" x14ac:dyDescent="0.2">
      <c r="M89" s="26"/>
    </row>
    <row r="90" spans="13:13" x14ac:dyDescent="0.2">
      <c r="M90" s="26"/>
    </row>
    <row r="91" spans="13:13" x14ac:dyDescent="0.2">
      <c r="M91" s="26"/>
    </row>
    <row r="92" spans="13:13" x14ac:dyDescent="0.2">
      <c r="M92" s="26"/>
    </row>
    <row r="93" spans="13:13" x14ac:dyDescent="0.2">
      <c r="M93" s="26"/>
    </row>
    <row r="94" spans="13:13" x14ac:dyDescent="0.2">
      <c r="M94" s="26"/>
    </row>
    <row r="95" spans="13:13" x14ac:dyDescent="0.2">
      <c r="M95" s="26"/>
    </row>
    <row r="96" spans="13:13" x14ac:dyDescent="0.2">
      <c r="M96" s="26"/>
    </row>
    <row r="97" spans="13:13" x14ac:dyDescent="0.2">
      <c r="M97" s="26"/>
    </row>
    <row r="98" spans="13:13" x14ac:dyDescent="0.2">
      <c r="M98" s="26"/>
    </row>
    <row r="99" spans="13:13" x14ac:dyDescent="0.2">
      <c r="M99" s="26"/>
    </row>
    <row r="100" spans="13:13" x14ac:dyDescent="0.2">
      <c r="M100" s="26"/>
    </row>
    <row r="101" spans="13:13" x14ac:dyDescent="0.2">
      <c r="M101" s="26"/>
    </row>
    <row r="102" spans="13:13" x14ac:dyDescent="0.2">
      <c r="M102" s="26"/>
    </row>
    <row r="103" spans="13:13" x14ac:dyDescent="0.2">
      <c r="M103" s="26"/>
    </row>
    <row r="104" spans="13:13" x14ac:dyDescent="0.2">
      <c r="M104" s="26"/>
    </row>
    <row r="105" spans="13:13" x14ac:dyDescent="0.2">
      <c r="M105" s="26"/>
    </row>
    <row r="106" spans="13:13" x14ac:dyDescent="0.2">
      <c r="M106" s="26"/>
    </row>
    <row r="107" spans="13:13" x14ac:dyDescent="0.2">
      <c r="M107" s="26"/>
    </row>
    <row r="108" spans="13:13" x14ac:dyDescent="0.2">
      <c r="M108" s="26"/>
    </row>
    <row r="109" spans="13:13" x14ac:dyDescent="0.2">
      <c r="M109" s="26"/>
    </row>
    <row r="110" spans="13:13" x14ac:dyDescent="0.2">
      <c r="M110" s="26"/>
    </row>
    <row r="111" spans="13:13" x14ac:dyDescent="0.2">
      <c r="M111" s="26"/>
    </row>
    <row r="112" spans="13:13" x14ac:dyDescent="0.2">
      <c r="M112" s="26"/>
    </row>
    <row r="113" spans="13:13" x14ac:dyDescent="0.2">
      <c r="M113" s="26"/>
    </row>
    <row r="114" spans="13:13" x14ac:dyDescent="0.2">
      <c r="M114" s="26"/>
    </row>
    <row r="115" spans="13:13" x14ac:dyDescent="0.2">
      <c r="M115" s="26"/>
    </row>
    <row r="116" spans="13:13" x14ac:dyDescent="0.2">
      <c r="M116" s="26"/>
    </row>
    <row r="117" spans="13:13" x14ac:dyDescent="0.2">
      <c r="M117" s="26"/>
    </row>
    <row r="118" spans="13:13" x14ac:dyDescent="0.2">
      <c r="M118" s="26"/>
    </row>
    <row r="119" spans="13:13" x14ac:dyDescent="0.2">
      <c r="M119" s="26"/>
    </row>
    <row r="120" spans="13:13" x14ac:dyDescent="0.2">
      <c r="M120" s="26"/>
    </row>
    <row r="121" spans="13:13" x14ac:dyDescent="0.2">
      <c r="M121" s="26"/>
    </row>
    <row r="122" spans="13:13" x14ac:dyDescent="0.2">
      <c r="M122" s="26"/>
    </row>
    <row r="123" spans="13:13" x14ac:dyDescent="0.2">
      <c r="M123" s="26"/>
    </row>
    <row r="124" spans="13:13" x14ac:dyDescent="0.2">
      <c r="M124" s="26"/>
    </row>
    <row r="125" spans="13:13" x14ac:dyDescent="0.2">
      <c r="M125" s="26"/>
    </row>
    <row r="126" spans="13:13" x14ac:dyDescent="0.2">
      <c r="M126" s="26"/>
    </row>
    <row r="127" spans="13:13" x14ac:dyDescent="0.2">
      <c r="M127" s="26"/>
    </row>
    <row r="128" spans="13:13" x14ac:dyDescent="0.2">
      <c r="M128" s="26"/>
    </row>
    <row r="129" spans="13:13" x14ac:dyDescent="0.2">
      <c r="M129" s="26"/>
    </row>
    <row r="130" spans="13:13" x14ac:dyDescent="0.2">
      <c r="M130" s="26"/>
    </row>
    <row r="131" spans="13:13" x14ac:dyDescent="0.2">
      <c r="M131" s="26"/>
    </row>
    <row r="132" spans="13:13" x14ac:dyDescent="0.2">
      <c r="M132" s="26"/>
    </row>
    <row r="133" spans="13:13" x14ac:dyDescent="0.2">
      <c r="M133" s="26"/>
    </row>
    <row r="134" spans="13:13" x14ac:dyDescent="0.2">
      <c r="M134" s="26"/>
    </row>
    <row r="135" spans="13:13" x14ac:dyDescent="0.2">
      <c r="M135" s="26"/>
    </row>
    <row r="136" spans="13:13" x14ac:dyDescent="0.2">
      <c r="M136" s="26"/>
    </row>
    <row r="137" spans="13:13" x14ac:dyDescent="0.2">
      <c r="M137" s="26"/>
    </row>
    <row r="138" spans="13:13" x14ac:dyDescent="0.2">
      <c r="M138" s="26"/>
    </row>
    <row r="139" spans="13:13" x14ac:dyDescent="0.2">
      <c r="M139" s="26"/>
    </row>
    <row r="140" spans="13:13" x14ac:dyDescent="0.2">
      <c r="M140" s="26"/>
    </row>
    <row r="141" spans="13:13" x14ac:dyDescent="0.2">
      <c r="M141" s="26"/>
    </row>
    <row r="142" spans="13:13" x14ac:dyDescent="0.2">
      <c r="M142" s="26"/>
    </row>
    <row r="143" spans="13:13" x14ac:dyDescent="0.2">
      <c r="M143" s="26"/>
    </row>
    <row r="144" spans="13:13" x14ac:dyDescent="0.2">
      <c r="M144" s="26"/>
    </row>
    <row r="145" spans="13:13" x14ac:dyDescent="0.2">
      <c r="M145" s="26"/>
    </row>
    <row r="146" spans="13:13" x14ac:dyDescent="0.2">
      <c r="M146" s="26"/>
    </row>
    <row r="147" spans="13:13" x14ac:dyDescent="0.2">
      <c r="M147" s="26"/>
    </row>
    <row r="148" spans="13:13" x14ac:dyDescent="0.2">
      <c r="M148" s="26"/>
    </row>
    <row r="149" spans="13:13" x14ac:dyDescent="0.2">
      <c r="M149" s="26"/>
    </row>
    <row r="150" spans="13:13" x14ac:dyDescent="0.2">
      <c r="M150" s="26"/>
    </row>
    <row r="151" spans="13:13" x14ac:dyDescent="0.2">
      <c r="M151" s="26"/>
    </row>
    <row r="152" spans="13:13" x14ac:dyDescent="0.2">
      <c r="M152" s="26"/>
    </row>
    <row r="153" spans="13:13" x14ac:dyDescent="0.2">
      <c r="M153" s="26"/>
    </row>
    <row r="154" spans="13:13" x14ac:dyDescent="0.2">
      <c r="M154" s="26"/>
    </row>
    <row r="155" spans="13:13" x14ac:dyDescent="0.2">
      <c r="M155" s="26"/>
    </row>
    <row r="156" spans="13:13" x14ac:dyDescent="0.2">
      <c r="M156" s="26"/>
    </row>
    <row r="157" spans="13:13" x14ac:dyDescent="0.2">
      <c r="M157" s="26"/>
    </row>
    <row r="158" spans="13:13" x14ac:dyDescent="0.2">
      <c r="M158" s="26"/>
    </row>
    <row r="159" spans="13:13" x14ac:dyDescent="0.2">
      <c r="M159" s="26"/>
    </row>
    <row r="160" spans="13:13" x14ac:dyDescent="0.2">
      <c r="M160" s="26"/>
    </row>
    <row r="161" spans="13:13" x14ac:dyDescent="0.2">
      <c r="M161" s="26"/>
    </row>
    <row r="162" spans="13:13" x14ac:dyDescent="0.2">
      <c r="M162" s="26"/>
    </row>
    <row r="163" spans="13:13" x14ac:dyDescent="0.2">
      <c r="M163" s="26"/>
    </row>
    <row r="164" spans="13:13" x14ac:dyDescent="0.2">
      <c r="M164" s="26"/>
    </row>
    <row r="165" spans="13:13" x14ac:dyDescent="0.2">
      <c r="M165" s="26"/>
    </row>
    <row r="166" spans="13:13" x14ac:dyDescent="0.2">
      <c r="M166" s="26"/>
    </row>
    <row r="167" spans="13:13" x14ac:dyDescent="0.2">
      <c r="M167" s="26"/>
    </row>
    <row r="168" spans="13:13" x14ac:dyDescent="0.2">
      <c r="M168" s="26"/>
    </row>
    <row r="169" spans="13:13" x14ac:dyDescent="0.2">
      <c r="M169" s="26"/>
    </row>
    <row r="170" spans="13:13" x14ac:dyDescent="0.2">
      <c r="M170" s="26"/>
    </row>
    <row r="171" spans="13:13" x14ac:dyDescent="0.2">
      <c r="M171" s="26"/>
    </row>
    <row r="172" spans="13:13" x14ac:dyDescent="0.2">
      <c r="M172" s="26"/>
    </row>
    <row r="173" spans="13:13" x14ac:dyDescent="0.2">
      <c r="M173" s="26"/>
    </row>
    <row r="174" spans="13:13" x14ac:dyDescent="0.2">
      <c r="M174" s="26"/>
    </row>
    <row r="175" spans="13:13" x14ac:dyDescent="0.2">
      <c r="M175" s="26"/>
    </row>
    <row r="176" spans="13:13" x14ac:dyDescent="0.2">
      <c r="M176" s="26"/>
    </row>
    <row r="177" spans="13:13" x14ac:dyDescent="0.2">
      <c r="M177" s="26"/>
    </row>
    <row r="178" spans="13:13" x14ac:dyDescent="0.2">
      <c r="M178" s="26"/>
    </row>
    <row r="179" spans="13:13" x14ac:dyDescent="0.2">
      <c r="M179" s="26"/>
    </row>
    <row r="180" spans="13:13" x14ac:dyDescent="0.2">
      <c r="M180" s="26"/>
    </row>
    <row r="181" spans="13:13" x14ac:dyDescent="0.2">
      <c r="M181" s="26"/>
    </row>
    <row r="182" spans="13:13" x14ac:dyDescent="0.2">
      <c r="M182" s="26"/>
    </row>
    <row r="183" spans="13:13" x14ac:dyDescent="0.2">
      <c r="M183" s="26"/>
    </row>
    <row r="184" spans="13:13" x14ac:dyDescent="0.2">
      <c r="M184" s="26"/>
    </row>
    <row r="185" spans="13:13" x14ac:dyDescent="0.2">
      <c r="M185" s="26"/>
    </row>
    <row r="186" spans="13:13" x14ac:dyDescent="0.2">
      <c r="M186" s="26"/>
    </row>
    <row r="187" spans="13:13" x14ac:dyDescent="0.2">
      <c r="M187" s="26"/>
    </row>
    <row r="188" spans="13:13" x14ac:dyDescent="0.2">
      <c r="M188" s="26"/>
    </row>
    <row r="189" spans="13:13" x14ac:dyDescent="0.2">
      <c r="M189" s="26"/>
    </row>
    <row r="190" spans="13:13" x14ac:dyDescent="0.2">
      <c r="M190" s="26"/>
    </row>
    <row r="191" spans="13:13" x14ac:dyDescent="0.2">
      <c r="M191" s="26"/>
    </row>
    <row r="192" spans="13:13" x14ac:dyDescent="0.2">
      <c r="M192" s="26"/>
    </row>
    <row r="193" spans="13:13" x14ac:dyDescent="0.2">
      <c r="M193" s="26"/>
    </row>
    <row r="194" spans="13:13" x14ac:dyDescent="0.2">
      <c r="M194" s="26"/>
    </row>
    <row r="195" spans="13:13" x14ac:dyDescent="0.2">
      <c r="M195" s="26"/>
    </row>
    <row r="196" spans="13:13" x14ac:dyDescent="0.2">
      <c r="M196" s="26"/>
    </row>
    <row r="197" spans="13:13" x14ac:dyDescent="0.2">
      <c r="M197" s="26"/>
    </row>
    <row r="198" spans="13:13" x14ac:dyDescent="0.2">
      <c r="M198" s="26"/>
    </row>
    <row r="199" spans="13:13" x14ac:dyDescent="0.2">
      <c r="M199" s="26"/>
    </row>
    <row r="200" spans="13:13" x14ac:dyDescent="0.2">
      <c r="M200" s="26"/>
    </row>
    <row r="201" spans="13:13" x14ac:dyDescent="0.2">
      <c r="M201" s="26"/>
    </row>
    <row r="202" spans="13:13" x14ac:dyDescent="0.2">
      <c r="M202" s="26"/>
    </row>
    <row r="203" spans="13:13" x14ac:dyDescent="0.2">
      <c r="M203" s="26"/>
    </row>
    <row r="204" spans="13:13" x14ac:dyDescent="0.2">
      <c r="M204" s="26"/>
    </row>
    <row r="205" spans="13:13" x14ac:dyDescent="0.2">
      <c r="M205" s="26"/>
    </row>
    <row r="206" spans="13:13" x14ac:dyDescent="0.2">
      <c r="M206" s="26"/>
    </row>
    <row r="207" spans="13:13" x14ac:dyDescent="0.2">
      <c r="M207" s="26"/>
    </row>
    <row r="208" spans="13:13" x14ac:dyDescent="0.2">
      <c r="M208" s="26"/>
    </row>
    <row r="209" spans="13:13" x14ac:dyDescent="0.2">
      <c r="M209" s="26"/>
    </row>
    <row r="210" spans="13:13" x14ac:dyDescent="0.2">
      <c r="M210" s="26"/>
    </row>
    <row r="211" spans="13:13" x14ac:dyDescent="0.2">
      <c r="M211" s="26"/>
    </row>
    <row r="212" spans="13:13" x14ac:dyDescent="0.2">
      <c r="M212" s="26"/>
    </row>
    <row r="213" spans="13:13" x14ac:dyDescent="0.2">
      <c r="M213" s="26"/>
    </row>
    <row r="214" spans="13:13" x14ac:dyDescent="0.2">
      <c r="M214" s="26"/>
    </row>
    <row r="215" spans="13:13" x14ac:dyDescent="0.2">
      <c r="M215" s="26"/>
    </row>
    <row r="216" spans="13:13" x14ac:dyDescent="0.2">
      <c r="M21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Investment Portfolio</vt:lpstr>
    </vt:vector>
  </TitlesOfParts>
  <Manager/>
  <Company/>
  <LinksUpToDate>false</LinksUpToDate>
  <SharedDoc>false</SharedDoc>
  <HyperlinkBase/>
  <HyperlinksChanged>false</HyperlinksChanged>
  <AppVersion>15.0300</AppVersion>
  <Template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