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<sst xmlns="http://schemas.openxmlformats.org/spreadsheetml/2006/main" count="47" uniqueCount="18">
  <si>
    <t>Step 1</t>
  </si>
  <si>
    <t>Loan taken</t>
  </si>
  <si>
    <t>Amount paid</t>
  </si>
  <si>
    <t>Payment of Principal part</t>
  </si>
  <si>
    <t>Payment of interest part</t>
  </si>
  <si>
    <t>Closing balance</t>
  </si>
  <si>
    <t>Opening balance</t>
  </si>
  <si>
    <t>Loan amount =</t>
  </si>
  <si>
    <t>Interest rate =</t>
  </si>
  <si>
    <t>Installment paid</t>
  </si>
  <si>
    <t>Step 2</t>
  </si>
  <si>
    <t>Total interest =</t>
  </si>
  <si>
    <t>Therefore, decrease in interest =</t>
  </si>
  <si>
    <t>Step 3</t>
  </si>
  <si>
    <t>Step 4</t>
  </si>
  <si>
    <t>Interest paid</t>
  </si>
  <si>
    <t>Month</t>
  </si>
  <si>
    <t>Final Answer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</si>
</sst>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9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4" fontId="34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44" fontId="37" fillId="0" borderId="0" xfId="0" applyNumberFormat="1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44" fontId="37" fillId="0" borderId="14" xfId="0" applyNumberFormat="1" applyFont="1" applyBorder="1" applyAlignment="1">
      <alignment/>
    </xf>
    <xf numFmtId="44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44" fontId="37" fillId="0" borderId="13" xfId="44" applyFont="1" applyBorder="1" applyAlignment="1">
      <alignment/>
    </xf>
    <xf numFmtId="44" fontId="37" fillId="0" borderId="14" xfId="44" applyFont="1" applyBorder="1" applyAlignment="1">
      <alignment/>
    </xf>
    <xf numFmtId="44" fontId="37" fillId="0" borderId="15" xfId="44" applyFont="1" applyBorder="1" applyAlignment="1">
      <alignment/>
    </xf>
    <xf numFmtId="44" fontId="34" fillId="0" borderId="0" xfId="44" applyFont="1" applyAlignment="1">
      <alignment horizontal="center"/>
    </xf>
    <xf numFmtId="44" fontId="34" fillId="0" borderId="0" xfId="44" applyFont="1" applyAlignment="1">
      <alignment/>
    </xf>
    <xf numFmtId="44" fontId="37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PageLayoutView="0" workbookViewId="0" topLeftCell="A154">
      <selection activeCell="E84" sqref="E84"/>
    </sheetView>
  </sheetViews>
  <sheetFormatPr defaultColWidth="9.140625" defaultRowHeight="15"/>
  <cols>
    <col min="1" max="1" width="6.421875" style="0" bestFit="1" customWidth="1"/>
    <col min="2" max="2" width="16.421875" style="0" customWidth="1"/>
    <col min="3" max="3" width="16.00390625" style="0" bestFit="1" customWidth="1"/>
    <col min="4" max="4" width="12.421875" style="0" bestFit="1" customWidth="1"/>
    <col min="5" max="5" width="17.00390625" style="3" bestFit="1" customWidth="1"/>
    <col min="6" max="6" width="23.7109375" style="0" bestFit="1" customWidth="1"/>
    <col min="7" max="7" width="30.57421875" style="0" customWidth="1"/>
    <col min="8" max="8" width="23.00390625" style="0" bestFit="1" customWidth="1"/>
    <col min="9" max="9" width="14.8515625" style="0" bestFit="1" customWidth="1"/>
  </cols>
  <sheetData>
    <row r="1" spans="2:6" ht="15.75" thickBot="1">
      <c r="B1" t="s">
        <v>7</v>
      </c>
      <c r="C1" s="3">
        <v>30000</v>
      </c>
      <c r="D1" s="15" t="s">
        <v>17</v>
      </c>
      <c r="E1" s="16" t="s">
        <v>15</v>
      </c>
      <c r="F1" s="12" t="s">
        <v>2</v>
      </c>
    </row>
    <row r="2" spans="2:6" ht="15">
      <c r="B2" t="s">
        <v>8</v>
      </c>
      <c r="C2" s="2">
        <v>0.05</v>
      </c>
      <c r="D2" s="10" t="s">
        <v>0</v>
      </c>
      <c r="E2" s="17">
        <f>G69</f>
        <v>3968.2205592196924</v>
      </c>
      <c r="F2" s="13">
        <f>E2+30000</f>
        <v>33968.22055921969</v>
      </c>
    </row>
    <row r="3" spans="4:11" ht="15">
      <c r="D3" s="10" t="s">
        <v>10</v>
      </c>
      <c r="E3" s="17">
        <f>H132</f>
        <v>3757.4083764376246</v>
      </c>
      <c r="F3" s="13">
        <f>E3+30000</f>
        <v>33757.40837643763</v>
      </c>
      <c r="G3" s="8" t="str">
        <f>B133</f>
        <v>Therefore, decrease in interest =</v>
      </c>
      <c r="H3" s="21">
        <f>D133</f>
        <v>210.8121827820678</v>
      </c>
      <c r="J3" s="8"/>
      <c r="K3" s="8"/>
    </row>
    <row r="4" spans="4:11" ht="15">
      <c r="D4" s="10" t="s">
        <v>13</v>
      </c>
      <c r="E4" s="17">
        <f>G172</f>
        <v>2368.568873038714</v>
      </c>
      <c r="F4" s="13">
        <f>E4+30000</f>
        <v>32368.568873038716</v>
      </c>
      <c r="J4" s="8"/>
      <c r="K4" s="8"/>
    </row>
    <row r="5" spans="4:11" ht="15.75" thickBot="1">
      <c r="D5" s="11" t="s">
        <v>14</v>
      </c>
      <c r="E5" s="18">
        <f>G212</f>
        <v>933.985031052926</v>
      </c>
      <c r="F5" s="14">
        <f>E5+30000</f>
        <v>30933.985031052925</v>
      </c>
      <c r="G5" s="8" t="str">
        <f>G3</f>
        <v>Therefore, decrease in interest =</v>
      </c>
      <c r="H5" s="9">
        <f>E4-E5</f>
        <v>1434.5838419857882</v>
      </c>
      <c r="J5" s="8"/>
      <c r="K5" s="8"/>
    </row>
    <row r="6" spans="10:11" ht="15">
      <c r="J6" s="8"/>
      <c r="K6" s="8"/>
    </row>
    <row r="7" ht="15">
      <c r="A7" s="1" t="s">
        <v>0</v>
      </c>
    </row>
    <row r="8" spans="2:8" ht="15">
      <c r="B8" s="5" t="s">
        <v>16</v>
      </c>
      <c r="C8" s="5" t="s">
        <v>6</v>
      </c>
      <c r="D8" s="5" t="s">
        <v>1</v>
      </c>
      <c r="E8" s="19" t="s">
        <v>9</v>
      </c>
      <c r="F8" s="5" t="s">
        <v>3</v>
      </c>
      <c r="G8" s="5" t="s">
        <v>4</v>
      </c>
      <c r="H8" s="5" t="s">
        <v>5</v>
      </c>
    </row>
    <row r="9" spans="2:8" ht="15">
      <c r="B9" s="5">
        <v>1</v>
      </c>
      <c r="C9" s="3">
        <v>0</v>
      </c>
      <c r="D9" s="3">
        <v>30000</v>
      </c>
      <c r="E9" s="3">
        <f>C1*C2/12*((1+C2/12)^(12*B13))/(((1+C2/12)^(12*B13)-1))</f>
        <v>566.1370093203262</v>
      </c>
      <c r="F9" s="3">
        <f>E9-G9</f>
        <v>441.13700932032623</v>
      </c>
      <c r="G9" s="3">
        <f>D9*$C$2/12</f>
        <v>125</v>
      </c>
      <c r="H9" s="3">
        <f>D9-F9</f>
        <v>29558.862990679674</v>
      </c>
    </row>
    <row r="10" spans="2:8" ht="15">
      <c r="B10" s="5">
        <v>2</v>
      </c>
      <c r="C10" s="3">
        <f>H9</f>
        <v>29558.862990679674</v>
      </c>
      <c r="D10" s="3">
        <v>0</v>
      </c>
      <c r="E10" s="3">
        <f>E9</f>
        <v>566.1370093203262</v>
      </c>
      <c r="F10" s="3">
        <f aca="true" t="shared" si="0" ref="F10:F68">E10-G10</f>
        <v>442.97508019249426</v>
      </c>
      <c r="G10" s="3">
        <f>C10*$C$2/12</f>
        <v>123.16192912783198</v>
      </c>
      <c r="H10" s="3">
        <f>C10-F10</f>
        <v>29115.88791048718</v>
      </c>
    </row>
    <row r="11" spans="2:8" ht="15">
      <c r="B11" s="5">
        <v>3</v>
      </c>
      <c r="C11" s="3">
        <f>H10</f>
        <v>29115.88791048718</v>
      </c>
      <c r="D11" s="3">
        <v>0</v>
      </c>
      <c r="E11" s="3">
        <f aca="true" t="shared" si="1" ref="E11:E68">E10</f>
        <v>566.1370093203262</v>
      </c>
      <c r="F11" s="3">
        <f t="shared" si="0"/>
        <v>444.8208096932963</v>
      </c>
      <c r="G11" s="3">
        <f>C11*$C$2/12</f>
        <v>121.31619962702992</v>
      </c>
      <c r="H11" s="3">
        <f aca="true" t="shared" si="2" ref="H11:H68">C11-F11</f>
        <v>28671.067100793884</v>
      </c>
    </row>
    <row r="12" spans="2:8" ht="15">
      <c r="B12" s="5">
        <v>4</v>
      </c>
      <c r="C12" s="3">
        <f aca="true" t="shared" si="3" ref="C12:C68">H11</f>
        <v>28671.067100793884</v>
      </c>
      <c r="D12" s="3">
        <v>0</v>
      </c>
      <c r="E12" s="3">
        <f t="shared" si="1"/>
        <v>566.1370093203262</v>
      </c>
      <c r="F12" s="3">
        <f t="shared" si="0"/>
        <v>446.674229733685</v>
      </c>
      <c r="G12" s="3">
        <f aca="true" t="shared" si="4" ref="G12:G68">C12*$C$2/12</f>
        <v>119.46277958664119</v>
      </c>
      <c r="H12" s="3">
        <f t="shared" si="2"/>
        <v>28224.392871060198</v>
      </c>
    </row>
    <row r="13" spans="2:8" ht="15">
      <c r="B13" s="5">
        <v>5</v>
      </c>
      <c r="C13" s="3">
        <f t="shared" si="3"/>
        <v>28224.392871060198</v>
      </c>
      <c r="D13" s="3">
        <v>0</v>
      </c>
      <c r="E13" s="3">
        <f t="shared" si="1"/>
        <v>566.1370093203262</v>
      </c>
      <c r="F13" s="3">
        <f t="shared" si="0"/>
        <v>448.5353723575754</v>
      </c>
      <c r="G13" s="3">
        <f t="shared" si="4"/>
        <v>117.60163696275083</v>
      </c>
      <c r="H13" s="3">
        <f t="shared" si="2"/>
        <v>27775.857498702622</v>
      </c>
    </row>
    <row r="14" spans="2:8" ht="15">
      <c r="B14" s="5">
        <v>6</v>
      </c>
      <c r="C14" s="3">
        <f t="shared" si="3"/>
        <v>27775.857498702622</v>
      </c>
      <c r="D14" s="3">
        <v>0</v>
      </c>
      <c r="E14" s="3">
        <f t="shared" si="1"/>
        <v>566.1370093203262</v>
      </c>
      <c r="F14" s="3">
        <f t="shared" si="0"/>
        <v>450.40426974239864</v>
      </c>
      <c r="G14" s="3">
        <f t="shared" si="4"/>
        <v>115.7327395779276</v>
      </c>
      <c r="H14" s="3">
        <f t="shared" si="2"/>
        <v>27325.453228960225</v>
      </c>
    </row>
    <row r="15" spans="2:8" ht="15">
      <c r="B15" s="5">
        <v>7</v>
      </c>
      <c r="C15" s="3">
        <f t="shared" si="3"/>
        <v>27325.453228960225</v>
      </c>
      <c r="D15" s="3">
        <v>0</v>
      </c>
      <c r="E15" s="3">
        <f t="shared" si="1"/>
        <v>566.1370093203262</v>
      </c>
      <c r="F15" s="3">
        <f t="shared" si="0"/>
        <v>452.2809541996586</v>
      </c>
      <c r="G15" s="3">
        <f t="shared" si="4"/>
        <v>113.85605512066762</v>
      </c>
      <c r="H15" s="3">
        <f t="shared" si="2"/>
        <v>26873.172274760567</v>
      </c>
    </row>
    <row r="16" spans="2:8" ht="15">
      <c r="B16" s="5">
        <v>8</v>
      </c>
      <c r="C16" s="3">
        <f t="shared" si="3"/>
        <v>26873.172274760567</v>
      </c>
      <c r="D16" s="3">
        <v>0</v>
      </c>
      <c r="E16" s="3">
        <f t="shared" si="1"/>
        <v>566.1370093203262</v>
      </c>
      <c r="F16" s="3">
        <f t="shared" si="0"/>
        <v>454.1654581754905</v>
      </c>
      <c r="G16" s="3">
        <f t="shared" si="4"/>
        <v>111.9715511448357</v>
      </c>
      <c r="H16" s="3">
        <f t="shared" si="2"/>
        <v>26419.006816585075</v>
      </c>
    </row>
    <row r="17" spans="2:8" ht="15">
      <c r="B17" s="5">
        <v>9</v>
      </c>
      <c r="C17" s="3">
        <f t="shared" si="3"/>
        <v>26419.006816585075</v>
      </c>
      <c r="D17" s="3">
        <v>0</v>
      </c>
      <c r="E17" s="3">
        <f t="shared" si="1"/>
        <v>566.1370093203262</v>
      </c>
      <c r="F17" s="3">
        <f t="shared" si="0"/>
        <v>456.0578142512217</v>
      </c>
      <c r="G17" s="3">
        <f t="shared" si="4"/>
        <v>110.0791950691045</v>
      </c>
      <c r="H17" s="3">
        <f t="shared" si="2"/>
        <v>25962.949002333855</v>
      </c>
    </row>
    <row r="18" spans="2:8" ht="15">
      <c r="B18" s="5">
        <v>10</v>
      </c>
      <c r="C18" s="3">
        <f t="shared" si="3"/>
        <v>25962.949002333855</v>
      </c>
      <c r="D18" s="3">
        <v>0</v>
      </c>
      <c r="E18" s="3">
        <f t="shared" si="1"/>
        <v>566.1370093203262</v>
      </c>
      <c r="F18" s="3">
        <f t="shared" si="0"/>
        <v>457.95805514393516</v>
      </c>
      <c r="G18" s="3">
        <f t="shared" si="4"/>
        <v>108.17895417639107</v>
      </c>
      <c r="H18" s="3">
        <f t="shared" si="2"/>
        <v>25504.99094718992</v>
      </c>
    </row>
    <row r="19" spans="2:8" ht="15">
      <c r="B19" s="5">
        <v>11</v>
      </c>
      <c r="C19" s="3">
        <f t="shared" si="3"/>
        <v>25504.99094718992</v>
      </c>
      <c r="D19" s="3">
        <v>0</v>
      </c>
      <c r="E19" s="3">
        <f t="shared" si="1"/>
        <v>566.1370093203262</v>
      </c>
      <c r="F19" s="3">
        <f t="shared" si="0"/>
        <v>459.8662137070349</v>
      </c>
      <c r="G19" s="3">
        <f t="shared" si="4"/>
        <v>106.27079561329134</v>
      </c>
      <c r="H19" s="3">
        <f t="shared" si="2"/>
        <v>25045.124733482884</v>
      </c>
    </row>
    <row r="20" spans="2:8" ht="15">
      <c r="B20" s="5">
        <v>12</v>
      </c>
      <c r="C20" s="3">
        <f t="shared" si="3"/>
        <v>25045.124733482884</v>
      </c>
      <c r="D20" s="3">
        <v>0</v>
      </c>
      <c r="E20" s="3">
        <f t="shared" si="1"/>
        <v>566.1370093203262</v>
      </c>
      <c r="F20" s="3">
        <f t="shared" si="0"/>
        <v>461.7823229308142</v>
      </c>
      <c r="G20" s="3">
        <f t="shared" si="4"/>
        <v>104.35468638951203</v>
      </c>
      <c r="H20" s="3">
        <f>C20-F20</f>
        <v>24583.342410552068</v>
      </c>
    </row>
    <row r="21" spans="2:8" ht="15">
      <c r="B21" s="5">
        <v>13</v>
      </c>
      <c r="C21" s="3">
        <f t="shared" si="3"/>
        <v>24583.342410552068</v>
      </c>
      <c r="D21" s="3">
        <v>0</v>
      </c>
      <c r="E21" s="3">
        <f t="shared" si="1"/>
        <v>566.1370093203262</v>
      </c>
      <c r="F21" s="3">
        <f t="shared" si="0"/>
        <v>463.70641594302595</v>
      </c>
      <c r="G21" s="3">
        <f t="shared" si="4"/>
        <v>102.43059337730028</v>
      </c>
      <c r="H21" s="3">
        <f t="shared" si="2"/>
        <v>24119.63599460904</v>
      </c>
    </row>
    <row r="22" spans="2:8" ht="15">
      <c r="B22" s="5">
        <v>14</v>
      </c>
      <c r="C22" s="3">
        <f t="shared" si="3"/>
        <v>24119.63599460904</v>
      </c>
      <c r="D22" s="3">
        <v>0</v>
      </c>
      <c r="E22" s="3">
        <f t="shared" si="1"/>
        <v>566.1370093203262</v>
      </c>
      <c r="F22" s="3">
        <f t="shared" si="0"/>
        <v>465.63852600945523</v>
      </c>
      <c r="G22" s="3">
        <f t="shared" si="4"/>
        <v>100.49848331087101</v>
      </c>
      <c r="H22" s="3">
        <f t="shared" si="2"/>
        <v>23653.997468599588</v>
      </c>
    </row>
    <row r="23" spans="2:8" ht="15">
      <c r="B23" s="5">
        <v>15</v>
      </c>
      <c r="C23" s="3">
        <f t="shared" si="3"/>
        <v>23653.997468599588</v>
      </c>
      <c r="D23" s="3">
        <v>0</v>
      </c>
      <c r="E23" s="3">
        <f t="shared" si="1"/>
        <v>566.1370093203262</v>
      </c>
      <c r="F23" s="3">
        <f t="shared" si="0"/>
        <v>467.57868653449464</v>
      </c>
      <c r="G23" s="3">
        <f t="shared" si="4"/>
        <v>98.5583227858316</v>
      </c>
      <c r="H23" s="3">
        <f t="shared" si="2"/>
        <v>23186.41878206509</v>
      </c>
    </row>
    <row r="24" spans="2:8" ht="15">
      <c r="B24" s="5">
        <v>16</v>
      </c>
      <c r="C24" s="3">
        <f t="shared" si="3"/>
        <v>23186.41878206509</v>
      </c>
      <c r="D24" s="3">
        <v>0</v>
      </c>
      <c r="E24" s="3">
        <f t="shared" si="1"/>
        <v>566.1370093203262</v>
      </c>
      <c r="F24" s="3">
        <f t="shared" si="0"/>
        <v>469.52693106172165</v>
      </c>
      <c r="G24" s="3">
        <f t="shared" si="4"/>
        <v>96.61007825860456</v>
      </c>
      <c r="H24" s="3">
        <f t="shared" si="2"/>
        <v>22716.89185100337</v>
      </c>
    </row>
    <row r="25" spans="2:8" ht="15">
      <c r="B25" s="5">
        <v>17</v>
      </c>
      <c r="C25" s="3">
        <f t="shared" si="3"/>
        <v>22716.89185100337</v>
      </c>
      <c r="D25" s="3">
        <v>0</v>
      </c>
      <c r="E25" s="3">
        <f t="shared" si="1"/>
        <v>566.1370093203262</v>
      </c>
      <c r="F25" s="3">
        <f t="shared" si="0"/>
        <v>471.48329327447885</v>
      </c>
      <c r="G25" s="3">
        <f t="shared" si="4"/>
        <v>94.65371604584737</v>
      </c>
      <c r="H25" s="3">
        <f t="shared" si="2"/>
        <v>22245.40855772889</v>
      </c>
    </row>
    <row r="26" spans="2:8" ht="15">
      <c r="B26" s="5">
        <v>18</v>
      </c>
      <c r="C26" s="3">
        <f t="shared" si="3"/>
        <v>22245.40855772889</v>
      </c>
      <c r="D26" s="3">
        <v>0</v>
      </c>
      <c r="E26" s="3">
        <f t="shared" si="1"/>
        <v>566.1370093203262</v>
      </c>
      <c r="F26" s="3">
        <f t="shared" si="0"/>
        <v>473.4478069964558</v>
      </c>
      <c r="G26" s="3">
        <f t="shared" si="4"/>
        <v>92.68920232387039</v>
      </c>
      <c r="H26" s="3">
        <f t="shared" si="2"/>
        <v>21771.960750732433</v>
      </c>
    </row>
    <row r="27" spans="2:8" ht="15">
      <c r="B27" s="5">
        <v>19</v>
      </c>
      <c r="C27" s="3">
        <f t="shared" si="3"/>
        <v>21771.960750732433</v>
      </c>
      <c r="D27" s="3">
        <v>0</v>
      </c>
      <c r="E27" s="3">
        <f t="shared" si="1"/>
        <v>566.1370093203262</v>
      </c>
      <c r="F27" s="3">
        <f t="shared" si="0"/>
        <v>475.42050619227444</v>
      </c>
      <c r="G27" s="3">
        <f t="shared" si="4"/>
        <v>90.7165031280518</v>
      </c>
      <c r="H27" s="3">
        <f t="shared" si="2"/>
        <v>21296.54024454016</v>
      </c>
    </row>
    <row r="28" spans="2:8" ht="15">
      <c r="B28" s="5">
        <v>20</v>
      </c>
      <c r="C28" s="3">
        <f t="shared" si="3"/>
        <v>21296.54024454016</v>
      </c>
      <c r="D28" s="3">
        <v>0</v>
      </c>
      <c r="E28" s="3">
        <f t="shared" si="1"/>
        <v>566.1370093203262</v>
      </c>
      <c r="F28" s="3">
        <f t="shared" si="0"/>
        <v>477.40142496807556</v>
      </c>
      <c r="G28" s="3">
        <f t="shared" si="4"/>
        <v>88.73558435225067</v>
      </c>
      <c r="H28" s="3">
        <f t="shared" si="2"/>
        <v>20819.138819572083</v>
      </c>
    </row>
    <row r="29" spans="2:8" ht="15">
      <c r="B29" s="5">
        <v>21</v>
      </c>
      <c r="C29" s="3">
        <f t="shared" si="3"/>
        <v>20819.138819572083</v>
      </c>
      <c r="D29" s="3">
        <v>0</v>
      </c>
      <c r="E29" s="3">
        <f t="shared" si="1"/>
        <v>566.1370093203262</v>
      </c>
      <c r="F29" s="3">
        <f t="shared" si="0"/>
        <v>479.3905975721092</v>
      </c>
      <c r="G29" s="3">
        <f t="shared" si="4"/>
        <v>86.74641174821703</v>
      </c>
      <c r="H29" s="3">
        <f t="shared" si="2"/>
        <v>20339.748221999973</v>
      </c>
    </row>
    <row r="30" spans="2:8" ht="15">
      <c r="B30" s="5">
        <v>22</v>
      </c>
      <c r="C30" s="3">
        <f t="shared" si="3"/>
        <v>20339.748221999973</v>
      </c>
      <c r="D30" s="3">
        <v>0</v>
      </c>
      <c r="E30" s="3">
        <f t="shared" si="1"/>
        <v>566.1370093203262</v>
      </c>
      <c r="F30" s="3">
        <f t="shared" si="0"/>
        <v>481.3880583953263</v>
      </c>
      <c r="G30" s="3">
        <f t="shared" si="4"/>
        <v>84.74895092499989</v>
      </c>
      <c r="H30" s="3">
        <f t="shared" si="2"/>
        <v>19858.360163604648</v>
      </c>
    </row>
    <row r="31" spans="2:8" ht="15">
      <c r="B31" s="5">
        <v>23</v>
      </c>
      <c r="C31" s="3">
        <f t="shared" si="3"/>
        <v>19858.360163604648</v>
      </c>
      <c r="D31" s="3">
        <v>0</v>
      </c>
      <c r="E31" s="3">
        <f t="shared" si="1"/>
        <v>566.1370093203262</v>
      </c>
      <c r="F31" s="3">
        <f t="shared" si="0"/>
        <v>483.39384197197353</v>
      </c>
      <c r="G31" s="3">
        <f t="shared" si="4"/>
        <v>82.7431673483527</v>
      </c>
      <c r="H31" s="3">
        <f t="shared" si="2"/>
        <v>19374.966321632673</v>
      </c>
    </row>
    <row r="32" spans="2:8" ht="15">
      <c r="B32" s="5">
        <v>24</v>
      </c>
      <c r="C32" s="3">
        <f t="shared" si="3"/>
        <v>19374.966321632673</v>
      </c>
      <c r="D32" s="3">
        <v>0</v>
      </c>
      <c r="E32" s="3">
        <f t="shared" si="1"/>
        <v>566.1370093203262</v>
      </c>
      <c r="F32" s="3">
        <f t="shared" si="0"/>
        <v>485.40798298019007</v>
      </c>
      <c r="G32" s="3">
        <f t="shared" si="4"/>
        <v>80.72902634013614</v>
      </c>
      <c r="H32" s="3">
        <f t="shared" si="2"/>
        <v>18889.558338652485</v>
      </c>
    </row>
    <row r="33" spans="2:8" ht="15">
      <c r="B33" s="5">
        <v>25</v>
      </c>
      <c r="C33" s="3">
        <f t="shared" si="3"/>
        <v>18889.558338652485</v>
      </c>
      <c r="D33" s="3">
        <v>0</v>
      </c>
      <c r="E33" s="3">
        <f t="shared" si="1"/>
        <v>566.1370093203262</v>
      </c>
      <c r="F33" s="3">
        <f t="shared" si="0"/>
        <v>487.43051624260755</v>
      </c>
      <c r="G33" s="3">
        <f t="shared" si="4"/>
        <v>78.70649307771869</v>
      </c>
      <c r="H33" s="3">
        <f t="shared" si="2"/>
        <v>18402.12782240988</v>
      </c>
    </row>
    <row r="34" spans="2:8" ht="15">
      <c r="B34" s="5">
        <v>26</v>
      </c>
      <c r="C34" s="3">
        <f t="shared" si="3"/>
        <v>18402.12782240988</v>
      </c>
      <c r="D34" s="3">
        <v>0</v>
      </c>
      <c r="E34" s="3">
        <f t="shared" si="1"/>
        <v>566.1370093203262</v>
      </c>
      <c r="F34" s="3">
        <f t="shared" si="0"/>
        <v>489.46147672695173</v>
      </c>
      <c r="G34" s="3">
        <f t="shared" si="4"/>
        <v>76.6755325933745</v>
      </c>
      <c r="H34" s="3">
        <f t="shared" si="2"/>
        <v>17912.666345682926</v>
      </c>
    </row>
    <row r="35" spans="2:8" ht="15">
      <c r="B35" s="5">
        <v>27</v>
      </c>
      <c r="C35" s="3">
        <f t="shared" si="3"/>
        <v>17912.666345682926</v>
      </c>
      <c r="D35" s="3">
        <v>0</v>
      </c>
      <c r="E35" s="3">
        <f t="shared" si="1"/>
        <v>566.1370093203262</v>
      </c>
      <c r="F35" s="3">
        <f t="shared" si="0"/>
        <v>491.50089954664736</v>
      </c>
      <c r="G35" s="3">
        <f t="shared" si="4"/>
        <v>74.63610977367887</v>
      </c>
      <c r="H35" s="3">
        <f t="shared" si="2"/>
        <v>17421.165446136278</v>
      </c>
    </row>
    <row r="36" spans="2:8" ht="15">
      <c r="B36" s="5">
        <v>28</v>
      </c>
      <c r="C36" s="3">
        <f t="shared" si="3"/>
        <v>17421.165446136278</v>
      </c>
      <c r="D36" s="3">
        <v>0</v>
      </c>
      <c r="E36" s="3">
        <f t="shared" si="1"/>
        <v>566.1370093203262</v>
      </c>
      <c r="F36" s="3">
        <f t="shared" si="0"/>
        <v>493.54881996142507</v>
      </c>
      <c r="G36" s="3">
        <f t="shared" si="4"/>
        <v>72.58818935890116</v>
      </c>
      <c r="H36" s="3">
        <f t="shared" si="2"/>
        <v>16927.61662617485</v>
      </c>
    </row>
    <row r="37" spans="2:8" ht="15">
      <c r="B37" s="5">
        <v>29</v>
      </c>
      <c r="C37" s="3">
        <f t="shared" si="3"/>
        <v>16927.61662617485</v>
      </c>
      <c r="D37" s="3">
        <v>0</v>
      </c>
      <c r="E37" s="3">
        <f t="shared" si="1"/>
        <v>566.1370093203262</v>
      </c>
      <c r="F37" s="3">
        <f t="shared" si="0"/>
        <v>495.605273377931</v>
      </c>
      <c r="G37" s="3">
        <f t="shared" si="4"/>
        <v>70.53173594239522</v>
      </c>
      <c r="H37" s="3">
        <f t="shared" si="2"/>
        <v>16432.01135279692</v>
      </c>
    </row>
    <row r="38" spans="2:8" ht="15">
      <c r="B38" s="5">
        <v>30</v>
      </c>
      <c r="C38" s="3">
        <f t="shared" si="3"/>
        <v>16432.01135279692</v>
      </c>
      <c r="D38" s="3">
        <v>0</v>
      </c>
      <c r="E38" s="3">
        <f t="shared" si="1"/>
        <v>566.1370093203262</v>
      </c>
      <c r="F38" s="3">
        <f t="shared" si="0"/>
        <v>497.6702953503391</v>
      </c>
      <c r="G38" s="3">
        <f t="shared" si="4"/>
        <v>68.46671396998717</v>
      </c>
      <c r="H38" s="3">
        <f t="shared" si="2"/>
        <v>15934.34105744658</v>
      </c>
    </row>
    <row r="39" spans="2:8" ht="15">
      <c r="B39" s="5">
        <v>31</v>
      </c>
      <c r="C39" s="3">
        <f t="shared" si="3"/>
        <v>15934.34105744658</v>
      </c>
      <c r="D39" s="3">
        <v>0</v>
      </c>
      <c r="E39" s="3">
        <f t="shared" si="1"/>
        <v>566.1370093203262</v>
      </c>
      <c r="F39" s="3">
        <f t="shared" si="0"/>
        <v>499.7439215809655</v>
      </c>
      <c r="G39" s="3">
        <f t="shared" si="4"/>
        <v>66.39308773936075</v>
      </c>
      <c r="H39" s="3">
        <f t="shared" si="2"/>
        <v>15434.597135865613</v>
      </c>
    </row>
    <row r="40" spans="2:8" ht="15">
      <c r="B40" s="5">
        <v>32</v>
      </c>
      <c r="C40" s="3">
        <f t="shared" si="3"/>
        <v>15434.597135865613</v>
      </c>
      <c r="D40" s="3">
        <v>0</v>
      </c>
      <c r="E40" s="3">
        <f t="shared" si="1"/>
        <v>566.1370093203262</v>
      </c>
      <c r="F40" s="3">
        <f t="shared" si="0"/>
        <v>501.8261879208862</v>
      </c>
      <c r="G40" s="3">
        <f t="shared" si="4"/>
        <v>64.31082139944006</v>
      </c>
      <c r="H40" s="3">
        <f t="shared" si="2"/>
        <v>14932.770947944728</v>
      </c>
    </row>
    <row r="41" spans="2:8" ht="15">
      <c r="B41" s="5">
        <v>33</v>
      </c>
      <c r="C41" s="3">
        <f t="shared" si="3"/>
        <v>14932.770947944728</v>
      </c>
      <c r="D41" s="3">
        <v>0</v>
      </c>
      <c r="E41" s="3">
        <f t="shared" si="1"/>
        <v>566.1370093203262</v>
      </c>
      <c r="F41" s="3">
        <f t="shared" si="0"/>
        <v>503.91713037055655</v>
      </c>
      <c r="G41" s="3">
        <f t="shared" si="4"/>
        <v>62.2198789497697</v>
      </c>
      <c r="H41" s="3">
        <f t="shared" si="2"/>
        <v>14428.85381757417</v>
      </c>
    </row>
    <row r="42" spans="2:8" ht="15">
      <c r="B42" s="5">
        <v>34</v>
      </c>
      <c r="C42" s="3">
        <f t="shared" si="3"/>
        <v>14428.85381757417</v>
      </c>
      <c r="D42" s="3">
        <v>0</v>
      </c>
      <c r="E42" s="3">
        <f t="shared" si="1"/>
        <v>566.1370093203262</v>
      </c>
      <c r="F42" s="3">
        <f t="shared" si="0"/>
        <v>506.01678508043386</v>
      </c>
      <c r="G42" s="3">
        <f t="shared" si="4"/>
        <v>60.12022423989239</v>
      </c>
      <c r="H42" s="3">
        <f t="shared" si="2"/>
        <v>13922.837032493737</v>
      </c>
    </row>
    <row r="43" spans="2:8" ht="15">
      <c r="B43" s="5">
        <v>35</v>
      </c>
      <c r="C43" s="3">
        <f t="shared" si="3"/>
        <v>13922.837032493737</v>
      </c>
      <c r="D43" s="3">
        <v>0</v>
      </c>
      <c r="E43" s="3">
        <f t="shared" si="1"/>
        <v>566.1370093203262</v>
      </c>
      <c r="F43" s="3">
        <f t="shared" si="0"/>
        <v>508.12518835160233</v>
      </c>
      <c r="G43" s="3">
        <f t="shared" si="4"/>
        <v>58.0118209687239</v>
      </c>
      <c r="H43" s="3">
        <f t="shared" si="2"/>
        <v>13414.711844142135</v>
      </c>
    </row>
    <row r="44" spans="2:8" ht="15">
      <c r="B44" s="5">
        <v>36</v>
      </c>
      <c r="C44" s="3">
        <f t="shared" si="3"/>
        <v>13414.711844142135</v>
      </c>
      <c r="D44" s="3">
        <v>0</v>
      </c>
      <c r="E44" s="3">
        <f t="shared" si="1"/>
        <v>566.1370093203262</v>
      </c>
      <c r="F44" s="3">
        <f t="shared" si="0"/>
        <v>510.24237663640065</v>
      </c>
      <c r="G44" s="3">
        <f t="shared" si="4"/>
        <v>55.89463268392557</v>
      </c>
      <c r="H44" s="3">
        <f t="shared" si="2"/>
        <v>12904.469467505734</v>
      </c>
    </row>
    <row r="45" spans="2:8" ht="15">
      <c r="B45" s="5">
        <v>37</v>
      </c>
      <c r="C45" s="3">
        <f t="shared" si="3"/>
        <v>12904.469467505734</v>
      </c>
      <c r="D45" s="3">
        <v>0</v>
      </c>
      <c r="E45" s="3">
        <f t="shared" si="1"/>
        <v>566.1370093203262</v>
      </c>
      <c r="F45" s="3">
        <f t="shared" si="0"/>
        <v>512.3683865390524</v>
      </c>
      <c r="G45" s="3">
        <f t="shared" si="4"/>
        <v>53.7686227812739</v>
      </c>
      <c r="H45" s="3">
        <f t="shared" si="2"/>
        <v>12392.101080966682</v>
      </c>
    </row>
    <row r="46" spans="2:8" ht="15">
      <c r="B46" s="5">
        <v>38</v>
      </c>
      <c r="C46" s="3">
        <f t="shared" si="3"/>
        <v>12392.101080966682</v>
      </c>
      <c r="D46" s="3">
        <v>0</v>
      </c>
      <c r="E46" s="3">
        <f t="shared" si="1"/>
        <v>566.1370093203262</v>
      </c>
      <c r="F46" s="3">
        <f t="shared" si="0"/>
        <v>514.5032548162984</v>
      </c>
      <c r="G46" s="3">
        <f t="shared" si="4"/>
        <v>51.63375450402785</v>
      </c>
      <c r="H46" s="3">
        <f t="shared" si="2"/>
        <v>11877.597826150384</v>
      </c>
    </row>
    <row r="47" spans="2:8" ht="15">
      <c r="B47" s="5">
        <v>39</v>
      </c>
      <c r="C47" s="3">
        <f t="shared" si="3"/>
        <v>11877.597826150384</v>
      </c>
      <c r="D47" s="3">
        <v>0</v>
      </c>
      <c r="E47" s="3">
        <f t="shared" si="1"/>
        <v>566.1370093203262</v>
      </c>
      <c r="F47" s="3">
        <f t="shared" si="0"/>
        <v>516.647018378033</v>
      </c>
      <c r="G47" s="3">
        <f t="shared" si="4"/>
        <v>49.48999094229327</v>
      </c>
      <c r="H47" s="3">
        <f t="shared" si="2"/>
        <v>11360.950807772351</v>
      </c>
    </row>
    <row r="48" spans="2:8" ht="15">
      <c r="B48" s="5">
        <v>40</v>
      </c>
      <c r="C48" s="3">
        <f t="shared" si="3"/>
        <v>11360.950807772351</v>
      </c>
      <c r="D48" s="3">
        <v>0</v>
      </c>
      <c r="E48" s="3">
        <f t="shared" si="1"/>
        <v>566.1370093203262</v>
      </c>
      <c r="F48" s="3">
        <f t="shared" si="0"/>
        <v>518.7997142879415</v>
      </c>
      <c r="G48" s="3">
        <f t="shared" si="4"/>
        <v>47.337295032384795</v>
      </c>
      <c r="H48" s="3">
        <f t="shared" si="2"/>
        <v>10842.15109348441</v>
      </c>
    </row>
    <row r="49" spans="2:8" ht="15">
      <c r="B49" s="5">
        <v>41</v>
      </c>
      <c r="C49" s="3">
        <f t="shared" si="3"/>
        <v>10842.15109348441</v>
      </c>
      <c r="D49" s="3">
        <v>0</v>
      </c>
      <c r="E49" s="3">
        <f t="shared" si="1"/>
        <v>566.1370093203262</v>
      </c>
      <c r="F49" s="3">
        <f t="shared" si="0"/>
        <v>520.9613797641412</v>
      </c>
      <c r="G49" s="3">
        <f t="shared" si="4"/>
        <v>45.175629556185044</v>
      </c>
      <c r="H49" s="3">
        <f t="shared" si="2"/>
        <v>10321.189713720269</v>
      </c>
    </row>
    <row r="50" spans="2:8" ht="15">
      <c r="B50" s="5">
        <v>42</v>
      </c>
      <c r="C50" s="3">
        <f t="shared" si="3"/>
        <v>10321.189713720269</v>
      </c>
      <c r="D50" s="3">
        <v>0</v>
      </c>
      <c r="E50" s="3">
        <f t="shared" si="1"/>
        <v>566.1370093203262</v>
      </c>
      <c r="F50" s="3">
        <f t="shared" si="0"/>
        <v>523.1320521798251</v>
      </c>
      <c r="G50" s="3">
        <f t="shared" si="4"/>
        <v>43.00495714050112</v>
      </c>
      <c r="H50" s="3">
        <f t="shared" si="2"/>
        <v>9798.057661540444</v>
      </c>
    </row>
    <row r="51" spans="2:8" ht="15">
      <c r="B51" s="5">
        <v>43</v>
      </c>
      <c r="C51" s="3">
        <f t="shared" si="3"/>
        <v>9798.057661540444</v>
      </c>
      <c r="D51" s="3">
        <v>0</v>
      </c>
      <c r="E51" s="3">
        <f t="shared" si="1"/>
        <v>566.1370093203262</v>
      </c>
      <c r="F51" s="3">
        <f t="shared" si="0"/>
        <v>525.3117690639077</v>
      </c>
      <c r="G51" s="3">
        <f t="shared" si="4"/>
        <v>40.82524025641852</v>
      </c>
      <c r="H51" s="3">
        <f t="shared" si="2"/>
        <v>9272.745892476536</v>
      </c>
    </row>
    <row r="52" spans="2:8" ht="15">
      <c r="B52" s="5">
        <v>44</v>
      </c>
      <c r="C52" s="3">
        <f t="shared" si="3"/>
        <v>9272.745892476536</v>
      </c>
      <c r="D52" s="3">
        <v>0</v>
      </c>
      <c r="E52" s="3">
        <f t="shared" si="1"/>
        <v>566.1370093203262</v>
      </c>
      <c r="F52" s="3">
        <f t="shared" si="0"/>
        <v>527.5005681016739</v>
      </c>
      <c r="G52" s="3">
        <f t="shared" si="4"/>
        <v>38.63644121865224</v>
      </c>
      <c r="H52" s="3">
        <f t="shared" si="2"/>
        <v>8745.245324374862</v>
      </c>
    </row>
    <row r="53" spans="2:8" ht="15">
      <c r="B53" s="5">
        <v>45</v>
      </c>
      <c r="C53" s="3">
        <f t="shared" si="3"/>
        <v>8745.245324374862</v>
      </c>
      <c r="D53" s="3">
        <v>0</v>
      </c>
      <c r="E53" s="3">
        <f t="shared" si="1"/>
        <v>566.1370093203262</v>
      </c>
      <c r="F53" s="3">
        <f t="shared" si="0"/>
        <v>529.6984871354309</v>
      </c>
      <c r="G53" s="3">
        <f t="shared" si="4"/>
        <v>36.43852218489526</v>
      </c>
      <c r="H53" s="3">
        <f t="shared" si="2"/>
        <v>8215.546837239432</v>
      </c>
    </row>
    <row r="54" spans="2:8" ht="15">
      <c r="B54" s="5">
        <v>46</v>
      </c>
      <c r="C54" s="3">
        <f t="shared" si="3"/>
        <v>8215.546837239432</v>
      </c>
      <c r="D54" s="3">
        <v>0</v>
      </c>
      <c r="E54" s="3">
        <f t="shared" si="1"/>
        <v>566.1370093203262</v>
      </c>
      <c r="F54" s="3">
        <f t="shared" si="0"/>
        <v>531.9055641651619</v>
      </c>
      <c r="G54" s="3">
        <f t="shared" si="4"/>
        <v>34.2314451551643</v>
      </c>
      <c r="H54" s="3">
        <f t="shared" si="2"/>
        <v>7683.6412730742695</v>
      </c>
    </row>
    <row r="55" spans="2:8" ht="15">
      <c r="B55" s="5">
        <v>47</v>
      </c>
      <c r="C55" s="3">
        <f t="shared" si="3"/>
        <v>7683.6412730742695</v>
      </c>
      <c r="D55" s="3">
        <v>0</v>
      </c>
      <c r="E55" s="3">
        <f t="shared" si="1"/>
        <v>566.1370093203262</v>
      </c>
      <c r="F55" s="3">
        <f t="shared" si="0"/>
        <v>534.1218373491835</v>
      </c>
      <c r="G55" s="3">
        <f t="shared" si="4"/>
        <v>32.01517197114279</v>
      </c>
      <c r="H55" s="3">
        <f t="shared" si="2"/>
        <v>7149.519435725086</v>
      </c>
    </row>
    <row r="56" spans="2:8" ht="15">
      <c r="B56" s="5">
        <v>48</v>
      </c>
      <c r="C56" s="3">
        <f t="shared" si="3"/>
        <v>7149.519435725086</v>
      </c>
      <c r="D56" s="3">
        <v>0</v>
      </c>
      <c r="E56" s="3">
        <f t="shared" si="1"/>
        <v>566.1370093203262</v>
      </c>
      <c r="F56" s="3">
        <f t="shared" si="0"/>
        <v>536.347345004805</v>
      </c>
      <c r="G56" s="3">
        <f t="shared" si="4"/>
        <v>29.789664315521193</v>
      </c>
      <c r="H56" s="3">
        <f t="shared" si="2"/>
        <v>6613.172090720281</v>
      </c>
    </row>
    <row r="57" spans="2:8" ht="15">
      <c r="B57" s="5">
        <v>49</v>
      </c>
      <c r="C57" s="3">
        <f t="shared" si="3"/>
        <v>6613.172090720281</v>
      </c>
      <c r="D57" s="3">
        <v>0</v>
      </c>
      <c r="E57" s="3">
        <f t="shared" si="1"/>
        <v>566.1370093203262</v>
      </c>
      <c r="F57" s="3">
        <f t="shared" si="0"/>
        <v>538.5821256089918</v>
      </c>
      <c r="G57" s="3">
        <f t="shared" si="4"/>
        <v>27.554883711334508</v>
      </c>
      <c r="H57" s="3">
        <f t="shared" si="2"/>
        <v>6074.589965111289</v>
      </c>
    </row>
    <row r="58" spans="2:8" ht="15">
      <c r="B58" s="5">
        <v>50</v>
      </c>
      <c r="C58" s="3">
        <f t="shared" si="3"/>
        <v>6074.589965111289</v>
      </c>
      <c r="D58" s="3">
        <v>0</v>
      </c>
      <c r="E58" s="3">
        <f t="shared" si="1"/>
        <v>566.1370093203262</v>
      </c>
      <c r="F58" s="3">
        <f t="shared" si="0"/>
        <v>540.8262177990292</v>
      </c>
      <c r="G58" s="3">
        <f t="shared" si="4"/>
        <v>25.310791521297038</v>
      </c>
      <c r="H58" s="3">
        <f t="shared" si="2"/>
        <v>5533.7637473122595</v>
      </c>
    </row>
    <row r="59" spans="2:8" ht="15">
      <c r="B59" s="5">
        <v>51</v>
      </c>
      <c r="C59" s="3">
        <f t="shared" si="3"/>
        <v>5533.7637473122595</v>
      </c>
      <c r="D59" s="3">
        <v>0</v>
      </c>
      <c r="E59" s="3">
        <f t="shared" si="1"/>
        <v>566.1370093203262</v>
      </c>
      <c r="F59" s="3">
        <f t="shared" si="0"/>
        <v>543.0796603731918</v>
      </c>
      <c r="G59" s="3">
        <f t="shared" si="4"/>
        <v>23.057348947134415</v>
      </c>
      <c r="H59" s="3">
        <f t="shared" si="2"/>
        <v>4990.684086939068</v>
      </c>
    </row>
    <row r="60" spans="2:8" ht="15">
      <c r="B60" s="5">
        <v>52</v>
      </c>
      <c r="C60" s="3">
        <f t="shared" si="3"/>
        <v>4990.684086939068</v>
      </c>
      <c r="D60" s="3">
        <v>0</v>
      </c>
      <c r="E60" s="3">
        <f t="shared" si="1"/>
        <v>566.1370093203262</v>
      </c>
      <c r="F60" s="3">
        <f t="shared" si="0"/>
        <v>545.3424922914135</v>
      </c>
      <c r="G60" s="3">
        <f t="shared" si="4"/>
        <v>20.794517028912782</v>
      </c>
      <c r="H60" s="3">
        <f t="shared" si="2"/>
        <v>4445.341594647654</v>
      </c>
    </row>
    <row r="61" spans="2:8" ht="15">
      <c r="B61" s="5">
        <v>53</v>
      </c>
      <c r="C61" s="3">
        <f t="shared" si="3"/>
        <v>4445.341594647654</v>
      </c>
      <c r="D61" s="3">
        <v>0</v>
      </c>
      <c r="E61" s="3">
        <f t="shared" si="1"/>
        <v>566.1370093203262</v>
      </c>
      <c r="F61" s="3">
        <f t="shared" si="0"/>
        <v>547.614752675961</v>
      </c>
      <c r="G61" s="3">
        <f t="shared" si="4"/>
        <v>18.52225664436523</v>
      </c>
      <c r="H61" s="3">
        <f t="shared" si="2"/>
        <v>3897.7268419716934</v>
      </c>
    </row>
    <row r="62" spans="2:8" ht="15">
      <c r="B62" s="5">
        <v>54</v>
      </c>
      <c r="C62" s="3">
        <f t="shared" si="3"/>
        <v>3897.7268419716934</v>
      </c>
      <c r="D62" s="3">
        <v>0</v>
      </c>
      <c r="E62" s="3">
        <f t="shared" si="1"/>
        <v>566.1370093203262</v>
      </c>
      <c r="F62" s="3">
        <f t="shared" si="0"/>
        <v>549.8964808121109</v>
      </c>
      <c r="G62" s="3">
        <f t="shared" si="4"/>
        <v>16.24052850821539</v>
      </c>
      <c r="H62" s="3">
        <f t="shared" si="2"/>
        <v>3347.8303611595825</v>
      </c>
    </row>
    <row r="63" spans="2:8" ht="15">
      <c r="B63" s="5">
        <v>55</v>
      </c>
      <c r="C63" s="3">
        <f t="shared" si="3"/>
        <v>3347.8303611595825</v>
      </c>
      <c r="D63" s="3">
        <v>0</v>
      </c>
      <c r="E63" s="3">
        <f t="shared" si="1"/>
        <v>566.1370093203262</v>
      </c>
      <c r="F63" s="3">
        <f t="shared" si="0"/>
        <v>552.1877161488279</v>
      </c>
      <c r="G63" s="3">
        <f t="shared" si="4"/>
        <v>13.949293171498262</v>
      </c>
      <c r="H63" s="3">
        <f t="shared" si="2"/>
        <v>2795.6426450107547</v>
      </c>
    </row>
    <row r="64" spans="2:8" ht="15">
      <c r="B64" s="5">
        <v>56</v>
      </c>
      <c r="C64" s="3">
        <f t="shared" si="3"/>
        <v>2795.6426450107547</v>
      </c>
      <c r="D64" s="3">
        <v>0</v>
      </c>
      <c r="E64" s="3">
        <f t="shared" si="1"/>
        <v>566.1370093203262</v>
      </c>
      <c r="F64" s="3">
        <f t="shared" si="0"/>
        <v>554.4884982994481</v>
      </c>
      <c r="G64" s="3">
        <f t="shared" si="4"/>
        <v>11.648511020878145</v>
      </c>
      <c r="H64" s="3">
        <f t="shared" si="2"/>
        <v>2241.1541467113066</v>
      </c>
    </row>
    <row r="65" spans="2:8" ht="15">
      <c r="B65" s="5">
        <v>57</v>
      </c>
      <c r="C65" s="3">
        <f t="shared" si="3"/>
        <v>2241.1541467113066</v>
      </c>
      <c r="D65" s="3">
        <v>0</v>
      </c>
      <c r="E65" s="3">
        <f t="shared" si="1"/>
        <v>566.1370093203262</v>
      </c>
      <c r="F65" s="3">
        <f t="shared" si="0"/>
        <v>556.7988670423624</v>
      </c>
      <c r="G65" s="3">
        <f t="shared" si="4"/>
        <v>9.338142277963778</v>
      </c>
      <c r="H65" s="3">
        <f t="shared" si="2"/>
        <v>1684.3552796689441</v>
      </c>
    </row>
    <row r="66" spans="2:8" ht="15">
      <c r="B66" s="5">
        <v>58</v>
      </c>
      <c r="C66" s="3">
        <f t="shared" si="3"/>
        <v>1684.3552796689441</v>
      </c>
      <c r="D66" s="3">
        <v>0</v>
      </c>
      <c r="E66" s="3">
        <f t="shared" si="1"/>
        <v>566.1370093203262</v>
      </c>
      <c r="F66" s="3">
        <f t="shared" si="0"/>
        <v>559.1188623217056</v>
      </c>
      <c r="G66" s="3">
        <f t="shared" si="4"/>
        <v>7.018146998620601</v>
      </c>
      <c r="H66" s="3">
        <f t="shared" si="2"/>
        <v>1125.2364173472386</v>
      </c>
    </row>
    <row r="67" spans="2:8" ht="15">
      <c r="B67" s="5">
        <v>59</v>
      </c>
      <c r="C67" s="3">
        <f t="shared" si="3"/>
        <v>1125.2364173472386</v>
      </c>
      <c r="D67" s="3">
        <v>0</v>
      </c>
      <c r="E67" s="3">
        <f t="shared" si="1"/>
        <v>566.1370093203262</v>
      </c>
      <c r="F67" s="3">
        <f t="shared" si="0"/>
        <v>561.448524248046</v>
      </c>
      <c r="G67" s="3">
        <f t="shared" si="4"/>
        <v>4.688485072280161</v>
      </c>
      <c r="H67" s="3">
        <f t="shared" si="2"/>
        <v>563.7878930991925</v>
      </c>
    </row>
    <row r="68" spans="2:8" ht="15">
      <c r="B68" s="5">
        <v>60</v>
      </c>
      <c r="C68" s="3">
        <f t="shared" si="3"/>
        <v>563.7878930991925</v>
      </c>
      <c r="D68" s="3">
        <v>0</v>
      </c>
      <c r="E68" s="3">
        <f t="shared" si="1"/>
        <v>566.1370093203262</v>
      </c>
      <c r="F68" s="3">
        <f t="shared" si="0"/>
        <v>563.7878930990796</v>
      </c>
      <c r="G68" s="3">
        <f t="shared" si="4"/>
        <v>2.3491162212466357</v>
      </c>
      <c r="H68" s="3">
        <f t="shared" si="2"/>
        <v>1.1289102985756472E-10</v>
      </c>
    </row>
    <row r="69" spans="3:7" ht="15.75" thickBot="1">
      <c r="C69" s="6"/>
      <c r="D69" s="6"/>
      <c r="E69" s="20"/>
      <c r="F69" s="6" t="s">
        <v>11</v>
      </c>
      <c r="G69" s="7">
        <f>SUM(G9:G68)</f>
        <v>3968.2205592196924</v>
      </c>
    </row>
    <row r="70" ht="15.75" thickTop="1"/>
    <row r="71" spans="1:9" ht="15">
      <c r="A71" s="1" t="s">
        <v>10</v>
      </c>
      <c r="B71" s="5" t="s">
        <v>16</v>
      </c>
      <c r="C71" s="5" t="s">
        <v>6</v>
      </c>
      <c r="D71" s="5" t="s">
        <v>1</v>
      </c>
      <c r="E71" s="19" t="s">
        <v>2</v>
      </c>
      <c r="F71" s="5" t="s">
        <v>9</v>
      </c>
      <c r="G71" s="5" t="s">
        <v>3</v>
      </c>
      <c r="H71" s="5" t="s">
        <v>4</v>
      </c>
      <c r="I71" s="5" t="s">
        <v>5</v>
      </c>
    </row>
    <row r="72" spans="2:9" ht="15">
      <c r="B72" s="5">
        <v>1</v>
      </c>
      <c r="C72" s="3">
        <v>0</v>
      </c>
      <c r="D72" s="3">
        <v>30000</v>
      </c>
      <c r="E72" s="3">
        <v>0</v>
      </c>
      <c r="F72" s="3">
        <f>E9</f>
        <v>566.1370093203262</v>
      </c>
      <c r="G72" s="3">
        <f>F72-H72</f>
        <v>441.13700932032623</v>
      </c>
      <c r="H72" s="3">
        <f>D72*$C$2/12</f>
        <v>125</v>
      </c>
      <c r="I72" s="3">
        <f>D72-G72</f>
        <v>29558.862990679674</v>
      </c>
    </row>
    <row r="73" spans="2:9" ht="15">
      <c r="B73" s="5">
        <v>2</v>
      </c>
      <c r="C73" s="3">
        <f>I72</f>
        <v>29558.862990679674</v>
      </c>
      <c r="D73" s="3">
        <v>0</v>
      </c>
      <c r="E73" s="3">
        <v>0</v>
      </c>
      <c r="F73" s="3">
        <f>E10</f>
        <v>566.1370093203262</v>
      </c>
      <c r="G73" s="3">
        <f>F73-H73</f>
        <v>442.97508019249426</v>
      </c>
      <c r="H73" s="3">
        <f>(C73)*$C$2/12</f>
        <v>123.16192912783198</v>
      </c>
      <c r="I73" s="3">
        <f>C73-G73</f>
        <v>29115.88791048718</v>
      </c>
    </row>
    <row r="74" spans="2:9" ht="15">
      <c r="B74" s="5">
        <v>3</v>
      </c>
      <c r="C74" s="3">
        <f aca="true" t="shared" si="5" ref="C74:C131">I73</f>
        <v>29115.88791048718</v>
      </c>
      <c r="D74" s="3">
        <v>0</v>
      </c>
      <c r="E74" s="3">
        <v>0</v>
      </c>
      <c r="F74" s="3">
        <f aca="true" t="shared" si="6" ref="F74:F83">E11</f>
        <v>566.1370093203262</v>
      </c>
      <c r="G74" s="3">
        <f aca="true" t="shared" si="7" ref="G74:G131">F74-H74</f>
        <v>444.8208096932963</v>
      </c>
      <c r="H74" s="3">
        <f>(C74)*$C$2/12</f>
        <v>121.31619962702992</v>
      </c>
      <c r="I74" s="3">
        <f aca="true" t="shared" si="8" ref="I74:I131">C74-G74</f>
        <v>28671.067100793884</v>
      </c>
    </row>
    <row r="75" spans="2:9" ht="15">
      <c r="B75" s="5">
        <v>4</v>
      </c>
      <c r="C75" s="3">
        <f t="shared" si="5"/>
        <v>28671.067100793884</v>
      </c>
      <c r="D75" s="3">
        <v>0</v>
      </c>
      <c r="E75" s="3">
        <v>0</v>
      </c>
      <c r="F75" s="3">
        <f t="shared" si="6"/>
        <v>566.1370093203262</v>
      </c>
      <c r="G75" s="3">
        <f t="shared" si="7"/>
        <v>446.674229733685</v>
      </c>
      <c r="H75" s="3">
        <f aca="true" t="shared" si="9" ref="H75:H83">(C75)*$C$2/12</f>
        <v>119.46277958664119</v>
      </c>
      <c r="I75" s="3">
        <f t="shared" si="8"/>
        <v>28224.392871060198</v>
      </c>
    </row>
    <row r="76" spans="2:9" ht="15">
      <c r="B76" s="5">
        <v>5</v>
      </c>
      <c r="C76" s="3">
        <f t="shared" si="5"/>
        <v>28224.392871060198</v>
      </c>
      <c r="D76" s="3">
        <v>0</v>
      </c>
      <c r="E76" s="3">
        <v>0</v>
      </c>
      <c r="F76" s="3">
        <f t="shared" si="6"/>
        <v>566.1370093203262</v>
      </c>
      <c r="G76" s="3">
        <f t="shared" si="7"/>
        <v>448.5353723575754</v>
      </c>
      <c r="H76" s="3">
        <f t="shared" si="9"/>
        <v>117.60163696275083</v>
      </c>
      <c r="I76" s="3">
        <f t="shared" si="8"/>
        <v>27775.857498702622</v>
      </c>
    </row>
    <row r="77" spans="2:9" ht="15">
      <c r="B77" s="5">
        <v>6</v>
      </c>
      <c r="C77" s="3">
        <f t="shared" si="5"/>
        <v>27775.857498702622</v>
      </c>
      <c r="D77" s="3">
        <v>0</v>
      </c>
      <c r="E77" s="3">
        <v>0</v>
      </c>
      <c r="F77" s="3">
        <f t="shared" si="6"/>
        <v>566.1370093203262</v>
      </c>
      <c r="G77" s="3">
        <f t="shared" si="7"/>
        <v>450.40426974239864</v>
      </c>
      <c r="H77" s="3">
        <f t="shared" si="9"/>
        <v>115.7327395779276</v>
      </c>
      <c r="I77" s="3">
        <f t="shared" si="8"/>
        <v>27325.453228960225</v>
      </c>
    </row>
    <row r="78" spans="2:9" ht="15">
      <c r="B78" s="5">
        <v>7</v>
      </c>
      <c r="C78" s="3">
        <f t="shared" si="5"/>
        <v>27325.453228960225</v>
      </c>
      <c r="D78" s="3">
        <v>0</v>
      </c>
      <c r="E78" s="3">
        <v>0</v>
      </c>
      <c r="F78" s="3">
        <f t="shared" si="6"/>
        <v>566.1370093203262</v>
      </c>
      <c r="G78" s="3">
        <f t="shared" si="7"/>
        <v>452.2809541996586</v>
      </c>
      <c r="H78" s="3">
        <f t="shared" si="9"/>
        <v>113.85605512066762</v>
      </c>
      <c r="I78" s="3">
        <f t="shared" si="8"/>
        <v>26873.172274760567</v>
      </c>
    </row>
    <row r="79" spans="2:9" ht="15">
      <c r="B79" s="5">
        <v>8</v>
      </c>
      <c r="C79" s="3">
        <f t="shared" si="5"/>
        <v>26873.172274760567</v>
      </c>
      <c r="D79" s="3">
        <v>0</v>
      </c>
      <c r="E79" s="3">
        <v>0</v>
      </c>
      <c r="F79" s="3">
        <f t="shared" si="6"/>
        <v>566.1370093203262</v>
      </c>
      <c r="G79" s="3">
        <f t="shared" si="7"/>
        <v>454.1654581754905</v>
      </c>
      <c r="H79" s="3">
        <f t="shared" si="9"/>
        <v>111.9715511448357</v>
      </c>
      <c r="I79" s="3">
        <f t="shared" si="8"/>
        <v>26419.006816585075</v>
      </c>
    </row>
    <row r="80" spans="2:9" ht="15">
      <c r="B80" s="5">
        <v>9</v>
      </c>
      <c r="C80" s="3">
        <f t="shared" si="5"/>
        <v>26419.006816585075</v>
      </c>
      <c r="D80" s="3">
        <v>0</v>
      </c>
      <c r="E80" s="3">
        <v>0</v>
      </c>
      <c r="F80" s="3">
        <f t="shared" si="6"/>
        <v>566.1370093203262</v>
      </c>
      <c r="G80" s="3">
        <f t="shared" si="7"/>
        <v>456.0578142512217</v>
      </c>
      <c r="H80" s="3">
        <f t="shared" si="9"/>
        <v>110.0791950691045</v>
      </c>
      <c r="I80" s="3">
        <f t="shared" si="8"/>
        <v>25962.949002333855</v>
      </c>
    </row>
    <row r="81" spans="2:9" ht="15">
      <c r="B81" s="5">
        <v>10</v>
      </c>
      <c r="C81" s="3">
        <f t="shared" si="5"/>
        <v>25962.949002333855</v>
      </c>
      <c r="D81" s="3">
        <v>0</v>
      </c>
      <c r="E81" s="3">
        <v>0</v>
      </c>
      <c r="F81" s="3">
        <f t="shared" si="6"/>
        <v>566.1370093203262</v>
      </c>
      <c r="G81" s="3">
        <f t="shared" si="7"/>
        <v>457.95805514393516</v>
      </c>
      <c r="H81" s="3">
        <f t="shared" si="9"/>
        <v>108.17895417639107</v>
      </c>
      <c r="I81" s="3">
        <f t="shared" si="8"/>
        <v>25504.99094718992</v>
      </c>
    </row>
    <row r="82" spans="2:9" ht="15">
      <c r="B82" s="5">
        <v>11</v>
      </c>
      <c r="C82" s="3">
        <f t="shared" si="5"/>
        <v>25504.99094718992</v>
      </c>
      <c r="D82" s="3">
        <v>0</v>
      </c>
      <c r="E82" s="3">
        <v>0</v>
      </c>
      <c r="F82" s="3">
        <f t="shared" si="6"/>
        <v>566.1370093203262</v>
      </c>
      <c r="G82" s="3">
        <f t="shared" si="7"/>
        <v>459.8662137070349</v>
      </c>
      <c r="H82" s="3">
        <f t="shared" si="9"/>
        <v>106.27079561329134</v>
      </c>
      <c r="I82" s="3">
        <f t="shared" si="8"/>
        <v>25045.124733482884</v>
      </c>
    </row>
    <row r="83" spans="2:9" ht="15">
      <c r="B83" s="5">
        <v>12</v>
      </c>
      <c r="C83" s="3">
        <f t="shared" si="5"/>
        <v>25045.124733482884</v>
      </c>
      <c r="D83" s="3">
        <v>0</v>
      </c>
      <c r="E83" s="3">
        <v>0</v>
      </c>
      <c r="F83" s="3">
        <f t="shared" si="6"/>
        <v>566.1370093203262</v>
      </c>
      <c r="G83" s="3">
        <f t="shared" si="7"/>
        <v>461.7823229308142</v>
      </c>
      <c r="H83" s="3">
        <f t="shared" si="9"/>
        <v>104.35468638951203</v>
      </c>
      <c r="I83" s="3">
        <f t="shared" si="8"/>
        <v>24583.342410552068</v>
      </c>
    </row>
    <row r="84" spans="2:9" ht="15">
      <c r="B84" s="5">
        <v>13</v>
      </c>
      <c r="C84" s="3">
        <f t="shared" si="5"/>
        <v>24583.342410552068</v>
      </c>
      <c r="D84" s="3">
        <v>0</v>
      </c>
      <c r="E84" s="3">
        <v>2000</v>
      </c>
      <c r="F84" s="3">
        <f>(C84-E84)*C2/12*((1+C2/12)^(4*12))/(((1+C2/12)^(4*12))-1)</f>
        <v>520.0784221790337</v>
      </c>
      <c r="G84" s="3">
        <f t="shared" si="7"/>
        <v>425.98116213506677</v>
      </c>
      <c r="H84" s="3">
        <f>(C84-E84)*$C$2/12</f>
        <v>94.09726004396695</v>
      </c>
      <c r="I84" s="3">
        <f>C84-G84-E84</f>
        <v>22157.361248417</v>
      </c>
    </row>
    <row r="85" spans="2:9" ht="15">
      <c r="B85" s="5">
        <v>14</v>
      </c>
      <c r="C85" s="3">
        <f t="shared" si="5"/>
        <v>22157.361248417</v>
      </c>
      <c r="D85" s="3">
        <v>0</v>
      </c>
      <c r="E85" s="3">
        <v>0</v>
      </c>
      <c r="F85" s="3">
        <f>F84</f>
        <v>520.0784221790337</v>
      </c>
      <c r="G85" s="3">
        <f>F85-H85</f>
        <v>427.7560836439629</v>
      </c>
      <c r="H85" s="3">
        <f>(C85-E85)*$C$2/12</f>
        <v>92.32233853507084</v>
      </c>
      <c r="I85" s="3">
        <f t="shared" si="8"/>
        <v>21729.60516477304</v>
      </c>
    </row>
    <row r="86" spans="2:9" ht="15">
      <c r="B86" s="5">
        <v>15</v>
      </c>
      <c r="C86" s="3">
        <f t="shared" si="5"/>
        <v>21729.60516477304</v>
      </c>
      <c r="D86" s="3">
        <v>0</v>
      </c>
      <c r="E86" s="3">
        <v>0</v>
      </c>
      <c r="F86" s="3">
        <f aca="true" t="shared" si="10" ref="F86:F131">F85</f>
        <v>520.0784221790337</v>
      </c>
      <c r="G86" s="3">
        <f t="shared" si="7"/>
        <v>429.5384006591461</v>
      </c>
      <c r="H86" s="3">
        <f aca="true" t="shared" si="11" ref="H86:H131">(C86-E86)*$C$2/12</f>
        <v>90.54002151988766</v>
      </c>
      <c r="I86" s="3">
        <f t="shared" si="8"/>
        <v>21300.066764113893</v>
      </c>
    </row>
    <row r="87" spans="2:9" ht="15">
      <c r="B87" s="5">
        <v>16</v>
      </c>
      <c r="C87" s="3">
        <f t="shared" si="5"/>
        <v>21300.066764113893</v>
      </c>
      <c r="D87" s="3">
        <v>0</v>
      </c>
      <c r="E87" s="3">
        <v>0</v>
      </c>
      <c r="F87" s="3">
        <f t="shared" si="10"/>
        <v>520.0784221790337</v>
      </c>
      <c r="G87" s="3">
        <f t="shared" si="7"/>
        <v>431.32814399522584</v>
      </c>
      <c r="H87" s="3">
        <f t="shared" si="11"/>
        <v>88.7502781838079</v>
      </c>
      <c r="I87" s="3">
        <f t="shared" si="8"/>
        <v>20868.738620118667</v>
      </c>
    </row>
    <row r="88" spans="2:9" ht="15">
      <c r="B88" s="5">
        <v>17</v>
      </c>
      <c r="C88" s="3">
        <f t="shared" si="5"/>
        <v>20868.738620118667</v>
      </c>
      <c r="D88" s="3">
        <v>0</v>
      </c>
      <c r="E88" s="3">
        <v>0</v>
      </c>
      <c r="F88" s="3">
        <f t="shared" si="10"/>
        <v>520.0784221790337</v>
      </c>
      <c r="G88" s="3">
        <f t="shared" si="7"/>
        <v>433.12534459520595</v>
      </c>
      <c r="H88" s="3">
        <f t="shared" si="11"/>
        <v>86.95307758382779</v>
      </c>
      <c r="I88" s="3">
        <f t="shared" si="8"/>
        <v>20435.61327552346</v>
      </c>
    </row>
    <row r="89" spans="2:9" ht="15">
      <c r="B89" s="5">
        <v>18</v>
      </c>
      <c r="C89" s="3">
        <f t="shared" si="5"/>
        <v>20435.61327552346</v>
      </c>
      <c r="D89" s="3">
        <v>0</v>
      </c>
      <c r="E89" s="3">
        <v>0</v>
      </c>
      <c r="F89" s="3">
        <f t="shared" si="10"/>
        <v>520.0784221790337</v>
      </c>
      <c r="G89" s="3">
        <f t="shared" si="7"/>
        <v>434.9300335310193</v>
      </c>
      <c r="H89" s="3">
        <f t="shared" si="11"/>
        <v>85.14838864801443</v>
      </c>
      <c r="I89" s="3">
        <f t="shared" si="8"/>
        <v>20000.683241992443</v>
      </c>
    </row>
    <row r="90" spans="2:9" ht="15">
      <c r="B90" s="5">
        <v>19</v>
      </c>
      <c r="C90" s="3">
        <f t="shared" si="5"/>
        <v>20000.683241992443</v>
      </c>
      <c r="D90" s="3">
        <v>0</v>
      </c>
      <c r="E90" s="3">
        <v>0</v>
      </c>
      <c r="F90" s="3">
        <f t="shared" si="10"/>
        <v>520.0784221790337</v>
      </c>
      <c r="G90" s="3">
        <f t="shared" si="7"/>
        <v>436.74224200406525</v>
      </c>
      <c r="H90" s="3">
        <f t="shared" si="11"/>
        <v>83.33618017496852</v>
      </c>
      <c r="I90" s="3">
        <f t="shared" si="8"/>
        <v>19563.94099998838</v>
      </c>
    </row>
    <row r="91" spans="2:9" ht="15">
      <c r="B91" s="5">
        <v>20</v>
      </c>
      <c r="C91" s="3">
        <f t="shared" si="5"/>
        <v>19563.94099998838</v>
      </c>
      <c r="D91" s="3">
        <v>0</v>
      </c>
      <c r="E91" s="3">
        <v>0</v>
      </c>
      <c r="F91" s="3">
        <f t="shared" si="10"/>
        <v>520.0784221790337</v>
      </c>
      <c r="G91" s="3">
        <f t="shared" si="7"/>
        <v>438.5620013457488</v>
      </c>
      <c r="H91" s="3">
        <f t="shared" si="11"/>
        <v>81.51642083328493</v>
      </c>
      <c r="I91" s="3">
        <f t="shared" si="8"/>
        <v>19125.37899864263</v>
      </c>
    </row>
    <row r="92" spans="2:9" ht="15">
      <c r="B92" s="5">
        <v>21</v>
      </c>
      <c r="C92" s="3">
        <f t="shared" si="5"/>
        <v>19125.37899864263</v>
      </c>
      <c r="D92" s="3">
        <v>0</v>
      </c>
      <c r="E92" s="3">
        <v>0</v>
      </c>
      <c r="F92" s="3">
        <f t="shared" si="10"/>
        <v>520.0784221790337</v>
      </c>
      <c r="G92" s="3">
        <f t="shared" si="7"/>
        <v>440.38934301802277</v>
      </c>
      <c r="H92" s="3">
        <f t="shared" si="11"/>
        <v>79.68907916101097</v>
      </c>
      <c r="I92" s="3">
        <f t="shared" si="8"/>
        <v>18684.98965562461</v>
      </c>
    </row>
    <row r="93" spans="2:9" ht="15">
      <c r="B93" s="5">
        <v>22</v>
      </c>
      <c r="C93" s="3">
        <f t="shared" si="5"/>
        <v>18684.98965562461</v>
      </c>
      <c r="D93" s="3">
        <v>0</v>
      </c>
      <c r="E93" s="3">
        <v>0</v>
      </c>
      <c r="F93" s="3">
        <f t="shared" si="10"/>
        <v>520.0784221790337</v>
      </c>
      <c r="G93" s="3">
        <f t="shared" si="7"/>
        <v>442.2242986139312</v>
      </c>
      <c r="H93" s="3">
        <f t="shared" si="11"/>
        <v>77.85412356510254</v>
      </c>
      <c r="I93" s="3">
        <f t="shared" si="8"/>
        <v>18242.765357010678</v>
      </c>
    </row>
    <row r="94" spans="2:9" ht="15">
      <c r="B94" s="5">
        <v>23</v>
      </c>
      <c r="C94" s="3">
        <f t="shared" si="5"/>
        <v>18242.765357010678</v>
      </c>
      <c r="D94" s="3">
        <v>0</v>
      </c>
      <c r="E94" s="3">
        <v>0</v>
      </c>
      <c r="F94" s="3">
        <f t="shared" si="10"/>
        <v>520.0784221790337</v>
      </c>
      <c r="G94" s="3">
        <f t="shared" si="7"/>
        <v>444.0668998581559</v>
      </c>
      <c r="H94" s="3">
        <f t="shared" si="11"/>
        <v>76.01152232087783</v>
      </c>
      <c r="I94" s="3">
        <f t="shared" si="8"/>
        <v>17798.69845715252</v>
      </c>
    </row>
    <row r="95" spans="2:9" ht="15">
      <c r="B95" s="5">
        <v>24</v>
      </c>
      <c r="C95" s="3">
        <f t="shared" si="5"/>
        <v>17798.69845715252</v>
      </c>
      <c r="D95" s="3">
        <v>0</v>
      </c>
      <c r="E95" s="3">
        <v>0</v>
      </c>
      <c r="F95" s="3">
        <f t="shared" si="10"/>
        <v>520.0784221790337</v>
      </c>
      <c r="G95" s="3">
        <f t="shared" si="7"/>
        <v>445.9171786075649</v>
      </c>
      <c r="H95" s="3">
        <f t="shared" si="11"/>
        <v>74.16124357146884</v>
      </c>
      <c r="I95" s="3">
        <f t="shared" si="8"/>
        <v>17352.781278544957</v>
      </c>
    </row>
    <row r="96" spans="2:9" ht="15">
      <c r="B96" s="5">
        <v>25</v>
      </c>
      <c r="C96" s="3">
        <f t="shared" si="5"/>
        <v>17352.781278544957</v>
      </c>
      <c r="D96" s="3">
        <v>0</v>
      </c>
      <c r="E96" s="3">
        <v>0</v>
      </c>
      <c r="F96" s="3">
        <f t="shared" si="10"/>
        <v>520.0784221790337</v>
      </c>
      <c r="G96" s="3">
        <f t="shared" si="7"/>
        <v>447.77516685176306</v>
      </c>
      <c r="H96" s="3">
        <f t="shared" si="11"/>
        <v>72.30325532727066</v>
      </c>
      <c r="I96" s="3">
        <f t="shared" si="8"/>
        <v>16905.006111693194</v>
      </c>
    </row>
    <row r="97" spans="2:9" ht="15">
      <c r="B97" s="5">
        <v>26</v>
      </c>
      <c r="C97" s="3">
        <f t="shared" si="5"/>
        <v>16905.006111693194</v>
      </c>
      <c r="D97" s="3">
        <v>0</v>
      </c>
      <c r="E97" s="3">
        <v>0</v>
      </c>
      <c r="F97" s="3">
        <f t="shared" si="10"/>
        <v>520.0784221790337</v>
      </c>
      <c r="G97" s="3">
        <f t="shared" si="7"/>
        <v>449.6408967136454</v>
      </c>
      <c r="H97" s="3">
        <f t="shared" si="11"/>
        <v>70.4375254653883</v>
      </c>
      <c r="I97" s="3">
        <f t="shared" si="8"/>
        <v>16455.36521497955</v>
      </c>
    </row>
    <row r="98" spans="2:9" ht="15">
      <c r="B98" s="5">
        <v>27</v>
      </c>
      <c r="C98" s="3">
        <f t="shared" si="5"/>
        <v>16455.36521497955</v>
      </c>
      <c r="D98" s="3">
        <v>0</v>
      </c>
      <c r="E98" s="3">
        <v>0</v>
      </c>
      <c r="F98" s="3">
        <f t="shared" si="10"/>
        <v>520.0784221790337</v>
      </c>
      <c r="G98" s="3">
        <f t="shared" si="7"/>
        <v>451.5144004499523</v>
      </c>
      <c r="H98" s="3">
        <f t="shared" si="11"/>
        <v>68.56402172908146</v>
      </c>
      <c r="I98" s="3">
        <f t="shared" si="8"/>
        <v>16003.850814529596</v>
      </c>
    </row>
    <row r="99" spans="2:9" ht="15">
      <c r="B99" s="5">
        <v>28</v>
      </c>
      <c r="C99" s="3">
        <f t="shared" si="5"/>
        <v>16003.850814529596</v>
      </c>
      <c r="D99" s="3">
        <v>0</v>
      </c>
      <c r="E99" s="3">
        <v>0</v>
      </c>
      <c r="F99" s="3">
        <f t="shared" si="10"/>
        <v>520.0784221790337</v>
      </c>
      <c r="G99" s="3">
        <f t="shared" si="7"/>
        <v>453.3957104518271</v>
      </c>
      <c r="H99" s="3">
        <f t="shared" si="11"/>
        <v>66.68271172720665</v>
      </c>
      <c r="I99" s="3">
        <f t="shared" si="8"/>
        <v>15550.45510407777</v>
      </c>
    </row>
    <row r="100" spans="2:9" ht="15">
      <c r="B100" s="5">
        <v>29</v>
      </c>
      <c r="C100" s="3">
        <f t="shared" si="5"/>
        <v>15550.45510407777</v>
      </c>
      <c r="D100" s="3">
        <v>0</v>
      </c>
      <c r="E100" s="3">
        <v>0</v>
      </c>
      <c r="F100" s="3">
        <f t="shared" si="10"/>
        <v>520.0784221790337</v>
      </c>
      <c r="G100" s="3">
        <f t="shared" si="7"/>
        <v>455.28485924537637</v>
      </c>
      <c r="H100" s="3">
        <f t="shared" si="11"/>
        <v>64.79356293365738</v>
      </c>
      <c r="I100" s="3">
        <f t="shared" si="8"/>
        <v>15095.170244832394</v>
      </c>
    </row>
    <row r="101" spans="2:9" ht="15">
      <c r="B101" s="5">
        <v>30</v>
      </c>
      <c r="C101" s="3">
        <f t="shared" si="5"/>
        <v>15095.170244832394</v>
      </c>
      <c r="D101" s="3">
        <v>0</v>
      </c>
      <c r="E101" s="3">
        <v>0</v>
      </c>
      <c r="F101" s="3">
        <f t="shared" si="10"/>
        <v>520.0784221790337</v>
      </c>
      <c r="G101" s="3">
        <f t="shared" si="7"/>
        <v>457.1818794922321</v>
      </c>
      <c r="H101" s="3">
        <f t="shared" si="11"/>
        <v>62.896542686801645</v>
      </c>
      <c r="I101" s="3">
        <f t="shared" si="8"/>
        <v>14637.988365340161</v>
      </c>
    </row>
    <row r="102" spans="2:9" ht="15">
      <c r="B102" s="5">
        <v>31</v>
      </c>
      <c r="C102" s="3">
        <f t="shared" si="5"/>
        <v>14637.988365340161</v>
      </c>
      <c r="D102" s="3">
        <v>0</v>
      </c>
      <c r="E102" s="3">
        <v>0</v>
      </c>
      <c r="F102" s="3">
        <f t="shared" si="10"/>
        <v>520.0784221790337</v>
      </c>
      <c r="G102" s="3">
        <f t="shared" si="7"/>
        <v>459.0868039901164</v>
      </c>
      <c r="H102" s="3">
        <f t="shared" si="11"/>
        <v>60.991618188917336</v>
      </c>
      <c r="I102" s="3">
        <f t="shared" si="8"/>
        <v>14178.901561350045</v>
      </c>
    </row>
    <row r="103" spans="2:9" ht="15">
      <c r="B103" s="5">
        <v>32</v>
      </c>
      <c r="C103" s="3">
        <f t="shared" si="5"/>
        <v>14178.901561350045</v>
      </c>
      <c r="D103" s="3">
        <v>0</v>
      </c>
      <c r="E103" s="3">
        <v>0</v>
      </c>
      <c r="F103" s="3">
        <f t="shared" si="10"/>
        <v>520.0784221790337</v>
      </c>
      <c r="G103" s="3">
        <f t="shared" si="7"/>
        <v>460.9996656734086</v>
      </c>
      <c r="H103" s="3">
        <f t="shared" si="11"/>
        <v>59.07875650562519</v>
      </c>
      <c r="I103" s="3">
        <f t="shared" si="8"/>
        <v>13717.901895676636</v>
      </c>
    </row>
    <row r="104" spans="2:9" ht="15">
      <c r="B104" s="5">
        <v>33</v>
      </c>
      <c r="C104" s="3">
        <f t="shared" si="5"/>
        <v>13717.901895676636</v>
      </c>
      <c r="D104" s="3">
        <v>0</v>
      </c>
      <c r="E104" s="3">
        <v>0</v>
      </c>
      <c r="F104" s="3">
        <f t="shared" si="10"/>
        <v>520.0784221790337</v>
      </c>
      <c r="G104" s="3">
        <f t="shared" si="7"/>
        <v>462.9204976137144</v>
      </c>
      <c r="H104" s="3">
        <f t="shared" si="11"/>
        <v>57.15792456531932</v>
      </c>
      <c r="I104" s="3">
        <f t="shared" si="8"/>
        <v>13254.98139806292</v>
      </c>
    </row>
    <row r="105" spans="2:9" ht="15">
      <c r="B105" s="5">
        <v>34</v>
      </c>
      <c r="C105" s="3">
        <f t="shared" si="5"/>
        <v>13254.98139806292</v>
      </c>
      <c r="D105" s="3">
        <v>0</v>
      </c>
      <c r="E105" s="3">
        <v>0</v>
      </c>
      <c r="F105" s="3">
        <f t="shared" si="10"/>
        <v>520.0784221790337</v>
      </c>
      <c r="G105" s="3">
        <f t="shared" si="7"/>
        <v>464.8493330204382</v>
      </c>
      <c r="H105" s="3">
        <f t="shared" si="11"/>
        <v>55.22908915859551</v>
      </c>
      <c r="I105" s="3">
        <f t="shared" si="8"/>
        <v>12790.132065042482</v>
      </c>
    </row>
    <row r="106" spans="2:9" ht="15">
      <c r="B106" s="5">
        <v>35</v>
      </c>
      <c r="C106" s="3">
        <f t="shared" si="5"/>
        <v>12790.132065042482</v>
      </c>
      <c r="D106" s="3">
        <v>0</v>
      </c>
      <c r="E106" s="3">
        <v>0</v>
      </c>
      <c r="F106" s="3">
        <f t="shared" si="10"/>
        <v>520.0784221790337</v>
      </c>
      <c r="G106" s="3">
        <f t="shared" si="7"/>
        <v>466.7862052413567</v>
      </c>
      <c r="H106" s="3">
        <f t="shared" si="11"/>
        <v>53.29221693767701</v>
      </c>
      <c r="I106" s="3">
        <f t="shared" si="8"/>
        <v>12323.345859801126</v>
      </c>
    </row>
    <row r="107" spans="2:9" ht="15">
      <c r="B107" s="5">
        <v>36</v>
      </c>
      <c r="C107" s="3">
        <f t="shared" si="5"/>
        <v>12323.345859801126</v>
      </c>
      <c r="D107" s="3">
        <v>0</v>
      </c>
      <c r="E107" s="3">
        <v>0</v>
      </c>
      <c r="F107" s="3">
        <f t="shared" si="10"/>
        <v>520.0784221790337</v>
      </c>
      <c r="G107" s="3">
        <f t="shared" si="7"/>
        <v>468.73114776319574</v>
      </c>
      <c r="H107" s="3">
        <f t="shared" si="11"/>
        <v>51.34727441583803</v>
      </c>
      <c r="I107" s="3">
        <f t="shared" si="8"/>
        <v>11854.61471203793</v>
      </c>
    </row>
    <row r="108" spans="2:9" ht="15">
      <c r="B108" s="5">
        <v>37</v>
      </c>
      <c r="C108" s="3">
        <f t="shared" si="5"/>
        <v>11854.61471203793</v>
      </c>
      <c r="D108" s="3">
        <v>0</v>
      </c>
      <c r="E108" s="3">
        <v>0</v>
      </c>
      <c r="F108" s="3">
        <f t="shared" si="10"/>
        <v>520.0784221790337</v>
      </c>
      <c r="G108" s="3">
        <f t="shared" si="7"/>
        <v>470.68419421220904</v>
      </c>
      <c r="H108" s="3">
        <f t="shared" si="11"/>
        <v>49.39422796682471</v>
      </c>
      <c r="I108" s="3">
        <f t="shared" si="8"/>
        <v>11383.930517825722</v>
      </c>
    </row>
    <row r="109" spans="2:9" ht="15">
      <c r="B109" s="5">
        <v>38</v>
      </c>
      <c r="C109" s="3">
        <f t="shared" si="5"/>
        <v>11383.930517825722</v>
      </c>
      <c r="D109" s="3">
        <v>0</v>
      </c>
      <c r="E109" s="3">
        <v>0</v>
      </c>
      <c r="F109" s="3">
        <f t="shared" si="10"/>
        <v>520.0784221790337</v>
      </c>
      <c r="G109" s="3">
        <f t="shared" si="7"/>
        <v>472.6453783547599</v>
      </c>
      <c r="H109" s="3">
        <f t="shared" si="11"/>
        <v>47.433043824273845</v>
      </c>
      <c r="I109" s="3">
        <f t="shared" si="8"/>
        <v>10911.285139470961</v>
      </c>
    </row>
    <row r="110" spans="2:9" ht="15">
      <c r="B110" s="5">
        <v>39</v>
      </c>
      <c r="C110" s="3">
        <f t="shared" si="5"/>
        <v>10911.285139470961</v>
      </c>
      <c r="D110" s="3">
        <v>0</v>
      </c>
      <c r="E110" s="3">
        <v>0</v>
      </c>
      <c r="F110" s="3">
        <f t="shared" si="10"/>
        <v>520.0784221790337</v>
      </c>
      <c r="G110" s="3">
        <f t="shared" si="7"/>
        <v>474.6147340979047</v>
      </c>
      <c r="H110" s="3">
        <f t="shared" si="11"/>
        <v>45.463688081129014</v>
      </c>
      <c r="I110" s="3">
        <f t="shared" si="8"/>
        <v>10436.670405373057</v>
      </c>
    </row>
    <row r="111" spans="2:9" ht="15">
      <c r="B111" s="5">
        <v>40</v>
      </c>
      <c r="C111" s="3">
        <f t="shared" si="5"/>
        <v>10436.670405373057</v>
      </c>
      <c r="D111" s="3">
        <v>0</v>
      </c>
      <c r="E111" s="3">
        <v>0</v>
      </c>
      <c r="F111" s="3">
        <f t="shared" si="10"/>
        <v>520.0784221790337</v>
      </c>
      <c r="G111" s="3">
        <f t="shared" si="7"/>
        <v>476.59229548997934</v>
      </c>
      <c r="H111" s="3">
        <f t="shared" si="11"/>
        <v>43.48612668905441</v>
      </c>
      <c r="I111" s="3">
        <f t="shared" si="8"/>
        <v>9960.078109883078</v>
      </c>
    </row>
    <row r="112" spans="2:9" ht="15">
      <c r="B112" s="5">
        <v>41</v>
      </c>
      <c r="C112" s="3">
        <f t="shared" si="5"/>
        <v>9960.078109883078</v>
      </c>
      <c r="D112" s="3">
        <v>0</v>
      </c>
      <c r="E112" s="3">
        <v>0</v>
      </c>
      <c r="F112" s="3">
        <f t="shared" si="10"/>
        <v>520.0784221790337</v>
      </c>
      <c r="G112" s="3">
        <f t="shared" si="7"/>
        <v>478.5780967211876</v>
      </c>
      <c r="H112" s="3">
        <f t="shared" si="11"/>
        <v>41.50032545784616</v>
      </c>
      <c r="I112" s="3">
        <f t="shared" si="8"/>
        <v>9481.50001316189</v>
      </c>
    </row>
    <row r="113" spans="2:9" ht="15">
      <c r="B113" s="5">
        <v>42</v>
      </c>
      <c r="C113" s="3">
        <f t="shared" si="5"/>
        <v>9481.50001316189</v>
      </c>
      <c r="D113" s="3">
        <v>0</v>
      </c>
      <c r="E113" s="3">
        <v>0</v>
      </c>
      <c r="F113" s="3">
        <f t="shared" si="10"/>
        <v>520.0784221790337</v>
      </c>
      <c r="G113" s="3">
        <f t="shared" si="7"/>
        <v>480.57217212419255</v>
      </c>
      <c r="H113" s="3">
        <f t="shared" si="11"/>
        <v>39.50625005484121</v>
      </c>
      <c r="I113" s="3">
        <f t="shared" si="8"/>
        <v>9000.927841037697</v>
      </c>
    </row>
    <row r="114" spans="2:9" ht="15">
      <c r="B114" s="5">
        <v>43</v>
      </c>
      <c r="C114" s="3">
        <f t="shared" si="5"/>
        <v>9000.927841037697</v>
      </c>
      <c r="D114" s="3">
        <v>0</v>
      </c>
      <c r="E114" s="3">
        <v>0</v>
      </c>
      <c r="F114" s="3">
        <f t="shared" si="10"/>
        <v>520.0784221790337</v>
      </c>
      <c r="G114" s="3">
        <f t="shared" si="7"/>
        <v>482.57455617471</v>
      </c>
      <c r="H114" s="3">
        <f t="shared" si="11"/>
        <v>37.50386600432374</v>
      </c>
      <c r="I114" s="3">
        <f t="shared" si="8"/>
        <v>8518.353284862987</v>
      </c>
    </row>
    <row r="115" spans="2:9" ht="15">
      <c r="B115" s="5">
        <v>44</v>
      </c>
      <c r="C115" s="3">
        <f t="shared" si="5"/>
        <v>8518.353284862987</v>
      </c>
      <c r="D115" s="3">
        <v>0</v>
      </c>
      <c r="E115" s="3">
        <v>0</v>
      </c>
      <c r="F115" s="3">
        <f t="shared" si="10"/>
        <v>520.0784221790337</v>
      </c>
      <c r="G115" s="3">
        <f t="shared" si="7"/>
        <v>484.5852834921046</v>
      </c>
      <c r="H115" s="3">
        <f t="shared" si="11"/>
        <v>35.493138686929115</v>
      </c>
      <c r="I115" s="3">
        <f t="shared" si="8"/>
        <v>8033.768001370883</v>
      </c>
    </row>
    <row r="116" spans="2:9" ht="15">
      <c r="B116" s="5">
        <v>45</v>
      </c>
      <c r="C116" s="3">
        <f t="shared" si="5"/>
        <v>8033.768001370883</v>
      </c>
      <c r="D116" s="3">
        <v>0</v>
      </c>
      <c r="E116" s="3">
        <v>0</v>
      </c>
      <c r="F116" s="3">
        <f t="shared" si="10"/>
        <v>520.0784221790337</v>
      </c>
      <c r="G116" s="3">
        <f t="shared" si="7"/>
        <v>486.60438883998836</v>
      </c>
      <c r="H116" s="3">
        <f t="shared" si="11"/>
        <v>33.47403333904535</v>
      </c>
      <c r="I116" s="3">
        <f t="shared" si="8"/>
        <v>7547.163612530895</v>
      </c>
    </row>
    <row r="117" spans="2:9" ht="15">
      <c r="B117" s="5">
        <v>46</v>
      </c>
      <c r="C117" s="3">
        <f t="shared" si="5"/>
        <v>7547.163612530895</v>
      </c>
      <c r="D117" s="3">
        <v>0</v>
      </c>
      <c r="E117" s="3">
        <v>0</v>
      </c>
      <c r="F117" s="3">
        <f t="shared" si="10"/>
        <v>520.0784221790337</v>
      </c>
      <c r="G117" s="3">
        <f t="shared" si="7"/>
        <v>488.63190712682166</v>
      </c>
      <c r="H117" s="3">
        <f t="shared" si="11"/>
        <v>31.446515052212064</v>
      </c>
      <c r="I117" s="3">
        <f t="shared" si="8"/>
        <v>7058.531705404073</v>
      </c>
    </row>
    <row r="118" spans="2:9" ht="15">
      <c r="B118" s="5">
        <v>47</v>
      </c>
      <c r="C118" s="3">
        <f t="shared" si="5"/>
        <v>7058.531705404073</v>
      </c>
      <c r="D118" s="3">
        <v>0</v>
      </c>
      <c r="E118" s="3">
        <v>0</v>
      </c>
      <c r="F118" s="3">
        <f t="shared" si="10"/>
        <v>520.0784221790337</v>
      </c>
      <c r="G118" s="3">
        <f t="shared" si="7"/>
        <v>490.6678734065168</v>
      </c>
      <c r="H118" s="3">
        <f t="shared" si="11"/>
        <v>29.410548772516975</v>
      </c>
      <c r="I118" s="3">
        <f t="shared" si="8"/>
        <v>6567.863831997556</v>
      </c>
    </row>
    <row r="119" spans="2:9" ht="15">
      <c r="B119" s="5">
        <v>48</v>
      </c>
      <c r="C119" s="3">
        <f t="shared" si="5"/>
        <v>6567.863831997556</v>
      </c>
      <c r="D119" s="3">
        <v>0</v>
      </c>
      <c r="E119" s="3">
        <v>0</v>
      </c>
      <c r="F119" s="3">
        <f t="shared" si="10"/>
        <v>520.0784221790337</v>
      </c>
      <c r="G119" s="3">
        <f t="shared" si="7"/>
        <v>492.71232287904394</v>
      </c>
      <c r="H119" s="3">
        <f t="shared" si="11"/>
        <v>27.366099299989816</v>
      </c>
      <c r="I119" s="3">
        <f t="shared" si="8"/>
        <v>6075.151509118512</v>
      </c>
    </row>
    <row r="120" spans="2:9" ht="15">
      <c r="B120" s="5">
        <v>49</v>
      </c>
      <c r="C120" s="3">
        <f t="shared" si="5"/>
        <v>6075.151509118512</v>
      </c>
      <c r="D120" s="3">
        <v>0</v>
      </c>
      <c r="E120" s="3">
        <v>0</v>
      </c>
      <c r="F120" s="3">
        <f t="shared" si="10"/>
        <v>520.0784221790337</v>
      </c>
      <c r="G120" s="3">
        <f t="shared" si="7"/>
        <v>494.7652908910399</v>
      </c>
      <c r="H120" s="3">
        <f t="shared" si="11"/>
        <v>25.3131312879938</v>
      </c>
      <c r="I120" s="3">
        <f t="shared" si="8"/>
        <v>5580.386218227472</v>
      </c>
    </row>
    <row r="121" spans="2:9" ht="15">
      <c r="B121" s="5">
        <v>50</v>
      </c>
      <c r="C121" s="3">
        <f t="shared" si="5"/>
        <v>5580.386218227472</v>
      </c>
      <c r="D121" s="3">
        <v>0</v>
      </c>
      <c r="E121" s="3">
        <v>0</v>
      </c>
      <c r="F121" s="3">
        <f t="shared" si="10"/>
        <v>520.0784221790337</v>
      </c>
      <c r="G121" s="3">
        <f t="shared" si="7"/>
        <v>496.8268129364193</v>
      </c>
      <c r="H121" s="3">
        <f t="shared" si="11"/>
        <v>23.251609242614467</v>
      </c>
      <c r="I121" s="3">
        <f t="shared" si="8"/>
        <v>5083.559405291053</v>
      </c>
    </row>
    <row r="122" spans="2:9" ht="15">
      <c r="B122" s="5">
        <v>51</v>
      </c>
      <c r="C122" s="3">
        <f t="shared" si="5"/>
        <v>5083.559405291053</v>
      </c>
      <c r="D122" s="3">
        <v>0</v>
      </c>
      <c r="E122" s="3">
        <v>0</v>
      </c>
      <c r="F122" s="3">
        <f t="shared" si="10"/>
        <v>520.0784221790337</v>
      </c>
      <c r="G122" s="3">
        <f t="shared" si="7"/>
        <v>498.89692465698766</v>
      </c>
      <c r="H122" s="3">
        <f t="shared" si="11"/>
        <v>21.181497522046055</v>
      </c>
      <c r="I122" s="3">
        <f t="shared" si="8"/>
        <v>4584.662480634065</v>
      </c>
    </row>
    <row r="123" spans="2:9" ht="15">
      <c r="B123" s="5">
        <v>52</v>
      </c>
      <c r="C123" s="3">
        <f t="shared" si="5"/>
        <v>4584.662480634065</v>
      </c>
      <c r="D123" s="3">
        <v>0</v>
      </c>
      <c r="E123" s="3">
        <v>0</v>
      </c>
      <c r="F123" s="3">
        <f t="shared" si="10"/>
        <v>520.0784221790337</v>
      </c>
      <c r="G123" s="3">
        <f t="shared" si="7"/>
        <v>500.97566184305845</v>
      </c>
      <c r="H123" s="3">
        <f t="shared" si="11"/>
        <v>19.102760335975272</v>
      </c>
      <c r="I123" s="3">
        <f t="shared" si="8"/>
        <v>4083.6868187910068</v>
      </c>
    </row>
    <row r="124" spans="2:9" ht="15">
      <c r="B124" s="5">
        <v>53</v>
      </c>
      <c r="C124" s="3">
        <f t="shared" si="5"/>
        <v>4083.6868187910068</v>
      </c>
      <c r="D124" s="3">
        <v>0</v>
      </c>
      <c r="E124" s="3">
        <v>0</v>
      </c>
      <c r="F124" s="3">
        <f t="shared" si="10"/>
        <v>520.0784221790337</v>
      </c>
      <c r="G124" s="3">
        <f t="shared" si="7"/>
        <v>503.0630604340712</v>
      </c>
      <c r="H124" s="3">
        <f t="shared" si="11"/>
        <v>17.01536174496253</v>
      </c>
      <c r="I124" s="3">
        <f t="shared" si="8"/>
        <v>3580.6237583569355</v>
      </c>
    </row>
    <row r="125" spans="2:9" ht="15">
      <c r="B125" s="5">
        <v>54</v>
      </c>
      <c r="C125" s="3">
        <f t="shared" si="5"/>
        <v>3580.6237583569355</v>
      </c>
      <c r="D125" s="3">
        <v>0</v>
      </c>
      <c r="E125" s="3">
        <v>0</v>
      </c>
      <c r="F125" s="3">
        <f t="shared" si="10"/>
        <v>520.0784221790337</v>
      </c>
      <c r="G125" s="3">
        <f t="shared" si="7"/>
        <v>505.1591565192132</v>
      </c>
      <c r="H125" s="3">
        <f t="shared" si="11"/>
        <v>14.919265659820566</v>
      </c>
      <c r="I125" s="3">
        <f t="shared" si="8"/>
        <v>3075.4646018377225</v>
      </c>
    </row>
    <row r="126" spans="2:9" ht="15">
      <c r="B126" s="5">
        <v>55</v>
      </c>
      <c r="C126" s="3">
        <f t="shared" si="5"/>
        <v>3075.4646018377225</v>
      </c>
      <c r="D126" s="3">
        <v>0</v>
      </c>
      <c r="E126" s="3">
        <v>0</v>
      </c>
      <c r="F126" s="3">
        <f t="shared" si="10"/>
        <v>520.0784221790337</v>
      </c>
      <c r="G126" s="3">
        <f t="shared" si="7"/>
        <v>507.2639863380432</v>
      </c>
      <c r="H126" s="3">
        <f t="shared" si="11"/>
        <v>12.814435840990512</v>
      </c>
      <c r="I126" s="3">
        <f t="shared" si="8"/>
        <v>2568.2006154996793</v>
      </c>
    </row>
    <row r="127" spans="2:9" ht="15">
      <c r="B127" s="5">
        <v>56</v>
      </c>
      <c r="C127" s="3">
        <f t="shared" si="5"/>
        <v>2568.2006154996793</v>
      </c>
      <c r="D127" s="3">
        <v>0</v>
      </c>
      <c r="E127" s="3">
        <v>0</v>
      </c>
      <c r="F127" s="3">
        <f t="shared" si="10"/>
        <v>520.0784221790337</v>
      </c>
      <c r="G127" s="3">
        <f t="shared" si="7"/>
        <v>509.3775862811184</v>
      </c>
      <c r="H127" s="3">
        <f t="shared" si="11"/>
        <v>10.700835897915331</v>
      </c>
      <c r="I127" s="3">
        <f t="shared" si="8"/>
        <v>2058.823029218561</v>
      </c>
    </row>
    <row r="128" spans="2:9" ht="15">
      <c r="B128" s="5">
        <v>57</v>
      </c>
      <c r="C128" s="3">
        <f t="shared" si="5"/>
        <v>2058.823029218561</v>
      </c>
      <c r="D128" s="3">
        <v>0</v>
      </c>
      <c r="E128" s="3">
        <v>0</v>
      </c>
      <c r="F128" s="3">
        <f t="shared" si="10"/>
        <v>520.0784221790337</v>
      </c>
      <c r="G128" s="3">
        <f t="shared" si="7"/>
        <v>511.49999289062305</v>
      </c>
      <c r="H128" s="3">
        <f t="shared" si="11"/>
        <v>8.57842928841067</v>
      </c>
      <c r="I128" s="3">
        <f t="shared" si="8"/>
        <v>1547.3230363279376</v>
      </c>
    </row>
    <row r="129" spans="2:9" ht="15">
      <c r="B129" s="5">
        <v>58</v>
      </c>
      <c r="C129" s="3">
        <f t="shared" si="5"/>
        <v>1547.3230363279376</v>
      </c>
      <c r="D129" s="3">
        <v>0</v>
      </c>
      <c r="E129" s="3">
        <v>0</v>
      </c>
      <c r="F129" s="3">
        <f t="shared" si="10"/>
        <v>520.0784221790337</v>
      </c>
      <c r="G129" s="3">
        <f t="shared" si="7"/>
        <v>513.6312428610007</v>
      </c>
      <c r="H129" s="3">
        <f t="shared" si="11"/>
        <v>6.447179318033075</v>
      </c>
      <c r="I129" s="3">
        <f t="shared" si="8"/>
        <v>1033.6917934669368</v>
      </c>
    </row>
    <row r="130" spans="2:9" ht="15">
      <c r="B130" s="5">
        <v>59</v>
      </c>
      <c r="C130" s="3">
        <f t="shared" si="5"/>
        <v>1033.6917934669368</v>
      </c>
      <c r="D130" s="3">
        <v>0</v>
      </c>
      <c r="E130" s="3">
        <v>0</v>
      </c>
      <c r="F130" s="3">
        <f t="shared" si="10"/>
        <v>520.0784221790337</v>
      </c>
      <c r="G130" s="3">
        <f t="shared" si="7"/>
        <v>515.7713730395882</v>
      </c>
      <c r="H130" s="3">
        <f t="shared" si="11"/>
        <v>4.30704913944557</v>
      </c>
      <c r="I130" s="3">
        <f t="shared" si="8"/>
        <v>517.9204204273486</v>
      </c>
    </row>
    <row r="131" spans="2:9" ht="15">
      <c r="B131" s="5">
        <v>60</v>
      </c>
      <c r="C131" s="3">
        <f t="shared" si="5"/>
        <v>517.9204204273486</v>
      </c>
      <c r="D131" s="3">
        <v>0</v>
      </c>
      <c r="E131" s="3">
        <v>0</v>
      </c>
      <c r="F131" s="3">
        <f t="shared" si="10"/>
        <v>520.0784221790337</v>
      </c>
      <c r="G131" s="3">
        <f t="shared" si="7"/>
        <v>517.9204204272531</v>
      </c>
      <c r="H131" s="3">
        <f t="shared" si="11"/>
        <v>2.158001751780619</v>
      </c>
      <c r="I131" s="3">
        <f t="shared" si="8"/>
        <v>9.549694368615746E-11</v>
      </c>
    </row>
    <row r="132" spans="3:8" ht="15.75" thickBot="1">
      <c r="C132" s="6"/>
      <c r="D132" s="6"/>
      <c r="E132" s="20"/>
      <c r="G132" s="6" t="s">
        <v>11</v>
      </c>
      <c r="H132" s="7">
        <f>SUM(H72:H131)</f>
        <v>3757.4083764376246</v>
      </c>
    </row>
    <row r="133" spans="2:4" ht="15.75" thickTop="1">
      <c r="B133" t="s">
        <v>12</v>
      </c>
      <c r="D133" s="4">
        <f>G69-H132</f>
        <v>210.8121827820678</v>
      </c>
    </row>
    <row r="135" spans="1:8" ht="15">
      <c r="A135" s="1" t="s">
        <v>13</v>
      </c>
      <c r="B135" s="5" t="s">
        <v>16</v>
      </c>
      <c r="C135" s="5" t="s">
        <v>6</v>
      </c>
      <c r="D135" s="5" t="s">
        <v>1</v>
      </c>
      <c r="E135" s="19" t="s">
        <v>9</v>
      </c>
      <c r="F135" s="5" t="s">
        <v>3</v>
      </c>
      <c r="G135" s="5" t="s">
        <v>4</v>
      </c>
      <c r="H135" s="5" t="s">
        <v>5</v>
      </c>
    </row>
    <row r="136" spans="2:8" ht="15">
      <c r="B136" s="5">
        <v>1</v>
      </c>
      <c r="C136" s="3">
        <v>0</v>
      </c>
      <c r="D136" s="3">
        <v>30000</v>
      </c>
      <c r="E136" s="3">
        <f>C1*C2/12*((1+C2/12)^(3*12))/(((1+C2/12)^(3*12))-1)</f>
        <v>899.1269131399613</v>
      </c>
      <c r="F136" s="3">
        <f>E136-G136</f>
        <v>774.1269131399613</v>
      </c>
      <c r="G136" s="3">
        <f>D136*$C$2/12</f>
        <v>125</v>
      </c>
      <c r="H136" s="3">
        <f>D136-F136</f>
        <v>29225.87308686004</v>
      </c>
    </row>
    <row r="137" spans="2:8" ht="15">
      <c r="B137" s="5">
        <v>2</v>
      </c>
      <c r="C137" s="3">
        <f>H136</f>
        <v>29225.87308686004</v>
      </c>
      <c r="D137" s="3">
        <v>0</v>
      </c>
      <c r="E137" s="3">
        <f>E136</f>
        <v>899.1269131399613</v>
      </c>
      <c r="F137" s="3">
        <f>E137-G137</f>
        <v>777.3524419447111</v>
      </c>
      <c r="G137" s="3">
        <f>C137*$C$2/12</f>
        <v>121.77447119525017</v>
      </c>
      <c r="H137" s="3">
        <f>C137-F137</f>
        <v>28448.52064491533</v>
      </c>
    </row>
    <row r="138" spans="2:8" ht="15">
      <c r="B138" s="5">
        <v>3</v>
      </c>
      <c r="C138" s="3">
        <f aca="true" t="shared" si="12" ref="C138:C171">H137</f>
        <v>28448.52064491533</v>
      </c>
      <c r="D138" s="3">
        <v>1</v>
      </c>
      <c r="E138" s="3">
        <f aca="true" t="shared" si="13" ref="E138:E171">E137</f>
        <v>899.1269131399613</v>
      </c>
      <c r="F138" s="3">
        <f aca="true" t="shared" si="14" ref="F138:F171">E138-G138</f>
        <v>780.5914104528141</v>
      </c>
      <c r="G138" s="3">
        <f aca="true" t="shared" si="15" ref="G138:G171">C138*$C$2/12</f>
        <v>118.53550268714723</v>
      </c>
      <c r="H138" s="3">
        <f aca="true" t="shared" si="16" ref="H138:H171">C138-F138</f>
        <v>27667.929234462517</v>
      </c>
    </row>
    <row r="139" spans="2:8" ht="15">
      <c r="B139" s="5">
        <v>4</v>
      </c>
      <c r="C139" s="3">
        <f t="shared" si="12"/>
        <v>27667.929234462517</v>
      </c>
      <c r="D139" s="3">
        <v>2</v>
      </c>
      <c r="E139" s="3">
        <f t="shared" si="13"/>
        <v>899.1269131399613</v>
      </c>
      <c r="F139" s="3">
        <f t="shared" si="14"/>
        <v>783.8438746630342</v>
      </c>
      <c r="G139" s="3">
        <f t="shared" si="15"/>
        <v>115.28303847692716</v>
      </c>
      <c r="H139" s="3">
        <f t="shared" si="16"/>
        <v>26884.085359799483</v>
      </c>
    </row>
    <row r="140" spans="2:9" ht="15">
      <c r="B140" s="5">
        <v>5</v>
      </c>
      <c r="C140" s="3">
        <f t="shared" si="12"/>
        <v>26884.085359799483</v>
      </c>
      <c r="D140" s="3">
        <v>3</v>
      </c>
      <c r="E140" s="3">
        <f t="shared" si="13"/>
        <v>899.1269131399613</v>
      </c>
      <c r="F140" s="3">
        <f t="shared" si="14"/>
        <v>787.1098908074634</v>
      </c>
      <c r="G140" s="3">
        <f t="shared" si="15"/>
        <v>112.01702233249785</v>
      </c>
      <c r="H140" s="3">
        <f t="shared" si="16"/>
        <v>26096.97546899202</v>
      </c>
      <c r="I140" s="3"/>
    </row>
    <row r="141" spans="2:9" ht="15">
      <c r="B141" s="5">
        <v>6</v>
      </c>
      <c r="C141" s="3">
        <f t="shared" si="12"/>
        <v>26096.97546899202</v>
      </c>
      <c r="D141" s="3">
        <v>4</v>
      </c>
      <c r="E141" s="3">
        <f t="shared" si="13"/>
        <v>899.1269131399613</v>
      </c>
      <c r="F141" s="3">
        <f t="shared" si="14"/>
        <v>790.3895153524945</v>
      </c>
      <c r="G141" s="3">
        <f t="shared" si="15"/>
        <v>108.73739778746676</v>
      </c>
      <c r="H141" s="3">
        <f t="shared" si="16"/>
        <v>25306.585953639526</v>
      </c>
      <c r="I141" s="3"/>
    </row>
    <row r="142" spans="2:9" ht="15">
      <c r="B142" s="5">
        <v>7</v>
      </c>
      <c r="C142" s="3">
        <f t="shared" si="12"/>
        <v>25306.585953639526</v>
      </c>
      <c r="D142" s="3">
        <v>5</v>
      </c>
      <c r="E142" s="3">
        <f t="shared" si="13"/>
        <v>899.1269131399613</v>
      </c>
      <c r="F142" s="3">
        <f t="shared" si="14"/>
        <v>793.6828049997966</v>
      </c>
      <c r="G142" s="3">
        <f t="shared" si="15"/>
        <v>105.4441081401647</v>
      </c>
      <c r="H142" s="3">
        <f t="shared" si="16"/>
        <v>24512.90314863973</v>
      </c>
      <c r="I142" s="3"/>
    </row>
    <row r="143" spans="2:9" ht="15">
      <c r="B143" s="5">
        <v>8</v>
      </c>
      <c r="C143" s="3">
        <f t="shared" si="12"/>
        <v>24512.90314863973</v>
      </c>
      <c r="D143" s="3">
        <v>6</v>
      </c>
      <c r="E143" s="3">
        <f t="shared" si="13"/>
        <v>899.1269131399613</v>
      </c>
      <c r="F143" s="3">
        <f t="shared" si="14"/>
        <v>796.9898166872957</v>
      </c>
      <c r="G143" s="3">
        <f t="shared" si="15"/>
        <v>102.13709645266555</v>
      </c>
      <c r="H143" s="3">
        <f t="shared" si="16"/>
        <v>23715.913331952434</v>
      </c>
      <c r="I143" s="3"/>
    </row>
    <row r="144" spans="2:9" ht="15">
      <c r="B144" s="5">
        <v>9</v>
      </c>
      <c r="C144" s="3">
        <f t="shared" si="12"/>
        <v>23715.913331952434</v>
      </c>
      <c r="D144" s="3">
        <v>7</v>
      </c>
      <c r="E144" s="3">
        <f t="shared" si="13"/>
        <v>899.1269131399613</v>
      </c>
      <c r="F144" s="3">
        <f t="shared" si="14"/>
        <v>800.3106075901595</v>
      </c>
      <c r="G144" s="3">
        <f t="shared" si="15"/>
        <v>98.81630554980181</v>
      </c>
      <c r="H144" s="3">
        <f t="shared" si="16"/>
        <v>22915.602724362274</v>
      </c>
      <c r="I144" s="3"/>
    </row>
    <row r="145" spans="2:9" ht="15">
      <c r="B145" s="5">
        <v>10</v>
      </c>
      <c r="C145" s="3">
        <f t="shared" si="12"/>
        <v>22915.602724362274</v>
      </c>
      <c r="D145" s="3">
        <v>8</v>
      </c>
      <c r="E145" s="3">
        <f t="shared" si="13"/>
        <v>899.1269131399613</v>
      </c>
      <c r="F145" s="3">
        <f t="shared" si="14"/>
        <v>803.6452351217852</v>
      </c>
      <c r="G145" s="3">
        <f t="shared" si="15"/>
        <v>95.48167801817614</v>
      </c>
      <c r="H145" s="3">
        <f t="shared" si="16"/>
        <v>22111.95748924049</v>
      </c>
      <c r="I145" s="3"/>
    </row>
    <row r="146" spans="2:9" ht="15">
      <c r="B146" s="5">
        <v>11</v>
      </c>
      <c r="C146" s="3">
        <f t="shared" si="12"/>
        <v>22111.95748924049</v>
      </c>
      <c r="D146" s="3">
        <v>9</v>
      </c>
      <c r="E146" s="3">
        <f t="shared" si="13"/>
        <v>899.1269131399613</v>
      </c>
      <c r="F146" s="3">
        <f t="shared" si="14"/>
        <v>806.9937569347926</v>
      </c>
      <c r="G146" s="3">
        <f t="shared" si="15"/>
        <v>92.1331562051687</v>
      </c>
      <c r="H146" s="3">
        <f t="shared" si="16"/>
        <v>21304.963732305696</v>
      </c>
      <c r="I146" s="3"/>
    </row>
    <row r="147" spans="2:9" ht="15">
      <c r="B147" s="5">
        <v>12</v>
      </c>
      <c r="C147" s="3">
        <f t="shared" si="12"/>
        <v>21304.963732305696</v>
      </c>
      <c r="D147" s="3">
        <v>10</v>
      </c>
      <c r="E147" s="3">
        <f t="shared" si="13"/>
        <v>899.1269131399613</v>
      </c>
      <c r="F147" s="3">
        <f t="shared" si="14"/>
        <v>810.3562309220209</v>
      </c>
      <c r="G147" s="3">
        <f t="shared" si="15"/>
        <v>88.7706822179404</v>
      </c>
      <c r="H147" s="3">
        <f t="shared" si="16"/>
        <v>20494.607501383674</v>
      </c>
      <c r="I147" s="3"/>
    </row>
    <row r="148" spans="2:9" ht="15">
      <c r="B148" s="5">
        <v>13</v>
      </c>
      <c r="C148" s="3">
        <f t="shared" si="12"/>
        <v>20494.607501383674</v>
      </c>
      <c r="D148" s="3">
        <v>11</v>
      </c>
      <c r="E148" s="3">
        <f t="shared" si="13"/>
        <v>899.1269131399613</v>
      </c>
      <c r="F148" s="3">
        <f t="shared" si="14"/>
        <v>813.7327152175293</v>
      </c>
      <c r="G148" s="3">
        <f t="shared" si="15"/>
        <v>85.39419792243199</v>
      </c>
      <c r="H148" s="3">
        <f t="shared" si="16"/>
        <v>19680.874786166147</v>
      </c>
      <c r="I148" s="3"/>
    </row>
    <row r="149" spans="2:9" ht="15">
      <c r="B149" s="5">
        <v>14</v>
      </c>
      <c r="C149" s="3">
        <f t="shared" si="12"/>
        <v>19680.874786166147</v>
      </c>
      <c r="D149" s="3">
        <v>12</v>
      </c>
      <c r="E149" s="3">
        <f t="shared" si="13"/>
        <v>899.1269131399613</v>
      </c>
      <c r="F149" s="3">
        <f t="shared" si="14"/>
        <v>817.1232681976023</v>
      </c>
      <c r="G149" s="3">
        <f t="shared" si="15"/>
        <v>82.00364494235895</v>
      </c>
      <c r="H149" s="3">
        <f t="shared" si="16"/>
        <v>18863.751517968543</v>
      </c>
      <c r="I149" s="3"/>
    </row>
    <row r="150" spans="2:9" ht="15">
      <c r="B150" s="5">
        <v>15</v>
      </c>
      <c r="C150" s="3">
        <f t="shared" si="12"/>
        <v>18863.751517968543</v>
      </c>
      <c r="D150" s="3">
        <v>13</v>
      </c>
      <c r="E150" s="3">
        <f t="shared" si="13"/>
        <v>899.1269131399613</v>
      </c>
      <c r="F150" s="3">
        <f t="shared" si="14"/>
        <v>820.527948481759</v>
      </c>
      <c r="G150" s="3">
        <f t="shared" si="15"/>
        <v>78.59896465820226</v>
      </c>
      <c r="H150" s="3">
        <f t="shared" si="16"/>
        <v>18043.223569486785</v>
      </c>
      <c r="I150" s="3"/>
    </row>
    <row r="151" spans="2:9" ht="15">
      <c r="B151" s="5">
        <v>16</v>
      </c>
      <c r="C151" s="3">
        <f t="shared" si="12"/>
        <v>18043.223569486785</v>
      </c>
      <c r="D151" s="3">
        <v>14</v>
      </c>
      <c r="E151" s="3">
        <f t="shared" si="13"/>
        <v>899.1269131399613</v>
      </c>
      <c r="F151" s="3">
        <f t="shared" si="14"/>
        <v>823.9468149337663</v>
      </c>
      <c r="G151" s="3">
        <f t="shared" si="15"/>
        <v>75.18009820619494</v>
      </c>
      <c r="H151" s="3">
        <f t="shared" si="16"/>
        <v>17219.27675455302</v>
      </c>
      <c r="I151" s="3"/>
    </row>
    <row r="152" spans="2:9" ht="15">
      <c r="B152" s="5">
        <v>17</v>
      </c>
      <c r="C152" s="3">
        <f t="shared" si="12"/>
        <v>17219.27675455302</v>
      </c>
      <c r="D152" s="3">
        <v>15</v>
      </c>
      <c r="E152" s="3">
        <f t="shared" si="13"/>
        <v>899.1269131399613</v>
      </c>
      <c r="F152" s="3">
        <f t="shared" si="14"/>
        <v>827.379926662657</v>
      </c>
      <c r="G152" s="3">
        <f t="shared" si="15"/>
        <v>71.74698647730425</v>
      </c>
      <c r="H152" s="3">
        <f t="shared" si="16"/>
        <v>16391.896827890363</v>
      </c>
      <c r="I152" s="3"/>
    </row>
    <row r="153" spans="2:9" ht="15">
      <c r="B153" s="5">
        <v>18</v>
      </c>
      <c r="C153" s="3">
        <f t="shared" si="12"/>
        <v>16391.896827890363</v>
      </c>
      <c r="D153" s="3">
        <v>16</v>
      </c>
      <c r="E153" s="3">
        <f t="shared" si="13"/>
        <v>899.1269131399613</v>
      </c>
      <c r="F153" s="3">
        <f t="shared" si="14"/>
        <v>830.8273430237514</v>
      </c>
      <c r="G153" s="3">
        <f t="shared" si="15"/>
        <v>68.29957011620985</v>
      </c>
      <c r="H153" s="3">
        <f t="shared" si="16"/>
        <v>15561.069484866612</v>
      </c>
      <c r="I153" s="3"/>
    </row>
    <row r="154" spans="2:9" ht="15">
      <c r="B154" s="5">
        <v>19</v>
      </c>
      <c r="C154" s="3">
        <f t="shared" si="12"/>
        <v>15561.069484866612</v>
      </c>
      <c r="D154" s="3">
        <v>17</v>
      </c>
      <c r="E154" s="3">
        <f t="shared" si="13"/>
        <v>899.1269131399613</v>
      </c>
      <c r="F154" s="3">
        <f t="shared" si="14"/>
        <v>834.2891236196838</v>
      </c>
      <c r="G154" s="3">
        <f t="shared" si="15"/>
        <v>64.83778952027755</v>
      </c>
      <c r="H154" s="3">
        <f t="shared" si="16"/>
        <v>14726.780361246929</v>
      </c>
      <c r="I154" s="3"/>
    </row>
    <row r="155" spans="2:9" ht="15">
      <c r="B155" s="5">
        <v>20</v>
      </c>
      <c r="C155" s="3">
        <f t="shared" si="12"/>
        <v>14726.780361246929</v>
      </c>
      <c r="D155" s="3">
        <v>18</v>
      </c>
      <c r="E155" s="3">
        <f t="shared" si="13"/>
        <v>899.1269131399613</v>
      </c>
      <c r="F155" s="3">
        <f t="shared" si="14"/>
        <v>837.7653283014324</v>
      </c>
      <c r="G155" s="3">
        <f t="shared" si="15"/>
        <v>61.36158483852887</v>
      </c>
      <c r="H155" s="3">
        <f t="shared" si="16"/>
        <v>13889.015032945495</v>
      </c>
      <c r="I155" s="3"/>
    </row>
    <row r="156" spans="2:9" ht="15">
      <c r="B156" s="5">
        <v>21</v>
      </c>
      <c r="C156" s="3">
        <f t="shared" si="12"/>
        <v>13889.015032945495</v>
      </c>
      <c r="D156" s="3">
        <v>19</v>
      </c>
      <c r="E156" s="3">
        <f t="shared" si="13"/>
        <v>899.1269131399613</v>
      </c>
      <c r="F156" s="3">
        <f t="shared" si="14"/>
        <v>841.256017169355</v>
      </c>
      <c r="G156" s="3">
        <f t="shared" si="15"/>
        <v>57.870895970606234</v>
      </c>
      <c r="H156" s="3">
        <f t="shared" si="16"/>
        <v>13047.75901577614</v>
      </c>
      <c r="I156" s="3"/>
    </row>
    <row r="157" spans="2:9" ht="15">
      <c r="B157" s="5">
        <v>22</v>
      </c>
      <c r="C157" s="3">
        <f t="shared" si="12"/>
        <v>13047.75901577614</v>
      </c>
      <c r="D157" s="3">
        <v>20</v>
      </c>
      <c r="E157" s="3">
        <f t="shared" si="13"/>
        <v>899.1269131399613</v>
      </c>
      <c r="F157" s="3">
        <f t="shared" si="14"/>
        <v>844.7612505742273</v>
      </c>
      <c r="G157" s="3">
        <f t="shared" si="15"/>
        <v>54.36566256573392</v>
      </c>
      <c r="H157" s="3">
        <f t="shared" si="16"/>
        <v>12202.997765201913</v>
      </c>
      <c r="I157" s="3"/>
    </row>
    <row r="158" spans="2:9" ht="15">
      <c r="B158" s="5">
        <v>23</v>
      </c>
      <c r="C158" s="3">
        <f t="shared" si="12"/>
        <v>12202.997765201913</v>
      </c>
      <c r="D158" s="3">
        <v>21</v>
      </c>
      <c r="E158" s="3">
        <f t="shared" si="13"/>
        <v>899.1269131399613</v>
      </c>
      <c r="F158" s="3">
        <f t="shared" si="14"/>
        <v>848.2810891182867</v>
      </c>
      <c r="G158" s="3">
        <f t="shared" si="15"/>
        <v>50.845824021674645</v>
      </c>
      <c r="H158" s="3">
        <f t="shared" si="16"/>
        <v>11354.716676083626</v>
      </c>
      <c r="I158" s="3"/>
    </row>
    <row r="159" spans="2:9" ht="15">
      <c r="B159" s="5">
        <v>24</v>
      </c>
      <c r="C159" s="3">
        <f t="shared" si="12"/>
        <v>11354.716676083626</v>
      </c>
      <c r="D159" s="3">
        <v>22</v>
      </c>
      <c r="E159" s="3">
        <f t="shared" si="13"/>
        <v>899.1269131399613</v>
      </c>
      <c r="F159" s="3">
        <f t="shared" si="14"/>
        <v>851.8155936562795</v>
      </c>
      <c r="G159" s="3">
        <f t="shared" si="15"/>
        <v>47.31131948368178</v>
      </c>
      <c r="H159" s="3">
        <f t="shared" si="16"/>
        <v>10502.901082427346</v>
      </c>
      <c r="I159" s="3"/>
    </row>
    <row r="160" spans="2:9" ht="15">
      <c r="B160" s="5">
        <v>25</v>
      </c>
      <c r="C160" s="3">
        <f t="shared" si="12"/>
        <v>10502.901082427346</v>
      </c>
      <c r="D160" s="3">
        <v>23</v>
      </c>
      <c r="E160" s="3">
        <f t="shared" si="13"/>
        <v>899.1269131399613</v>
      </c>
      <c r="F160" s="3">
        <f t="shared" si="14"/>
        <v>855.364825296514</v>
      </c>
      <c r="G160" s="3">
        <f t="shared" si="15"/>
        <v>43.76208784344728</v>
      </c>
      <c r="H160" s="3">
        <f t="shared" si="16"/>
        <v>9647.536257130832</v>
      </c>
      <c r="I160" s="3"/>
    </row>
    <row r="161" spans="2:9" ht="15">
      <c r="B161" s="5">
        <v>26</v>
      </c>
      <c r="C161" s="3">
        <f t="shared" si="12"/>
        <v>9647.536257130832</v>
      </c>
      <c r="D161" s="3">
        <v>24</v>
      </c>
      <c r="E161" s="3">
        <f t="shared" si="13"/>
        <v>899.1269131399613</v>
      </c>
      <c r="F161" s="3">
        <f t="shared" si="14"/>
        <v>858.9288454019162</v>
      </c>
      <c r="G161" s="3">
        <f t="shared" si="15"/>
        <v>40.19806773804513</v>
      </c>
      <c r="H161" s="3">
        <f t="shared" si="16"/>
        <v>8788.607411728915</v>
      </c>
      <c r="I161" s="3"/>
    </row>
    <row r="162" spans="2:9" ht="15">
      <c r="B162" s="5">
        <v>27</v>
      </c>
      <c r="C162" s="3">
        <f t="shared" si="12"/>
        <v>8788.607411728915</v>
      </c>
      <c r="D162" s="3">
        <v>25</v>
      </c>
      <c r="E162" s="3">
        <f t="shared" si="13"/>
        <v>899.1269131399613</v>
      </c>
      <c r="F162" s="3">
        <f t="shared" si="14"/>
        <v>862.5077155910908</v>
      </c>
      <c r="G162" s="3">
        <f t="shared" si="15"/>
        <v>36.61919754887048</v>
      </c>
      <c r="H162" s="3">
        <f t="shared" si="16"/>
        <v>7926.099696137824</v>
      </c>
      <c r="I162" s="3"/>
    </row>
    <row r="163" spans="2:9" ht="15">
      <c r="B163" s="5">
        <v>28</v>
      </c>
      <c r="C163" s="3">
        <f t="shared" si="12"/>
        <v>7926.099696137824</v>
      </c>
      <c r="D163" s="3">
        <v>26</v>
      </c>
      <c r="E163" s="3">
        <f t="shared" si="13"/>
        <v>899.1269131399613</v>
      </c>
      <c r="F163" s="3">
        <f t="shared" si="14"/>
        <v>866.101497739387</v>
      </c>
      <c r="G163" s="3">
        <f t="shared" si="15"/>
        <v>33.02541540057427</v>
      </c>
      <c r="H163" s="3">
        <f t="shared" si="16"/>
        <v>7059.998198398437</v>
      </c>
      <c r="I163" s="3"/>
    </row>
    <row r="164" spans="2:9" ht="15">
      <c r="B164" s="5">
        <v>29</v>
      </c>
      <c r="C164" s="3">
        <f t="shared" si="12"/>
        <v>7059.998198398437</v>
      </c>
      <c r="D164" s="3">
        <v>27</v>
      </c>
      <c r="E164" s="3">
        <f t="shared" si="13"/>
        <v>899.1269131399613</v>
      </c>
      <c r="F164" s="3">
        <f t="shared" si="14"/>
        <v>869.7102539799678</v>
      </c>
      <c r="G164" s="3">
        <f t="shared" si="15"/>
        <v>29.41665915999349</v>
      </c>
      <c r="H164" s="3">
        <f t="shared" si="16"/>
        <v>6190.287944418469</v>
      </c>
      <c r="I164" s="3"/>
    </row>
    <row r="165" spans="2:9" ht="15">
      <c r="B165" s="5">
        <v>30</v>
      </c>
      <c r="C165" s="3">
        <f t="shared" si="12"/>
        <v>6190.287944418469</v>
      </c>
      <c r="D165" s="3">
        <v>28</v>
      </c>
      <c r="E165" s="3">
        <f t="shared" si="13"/>
        <v>899.1269131399613</v>
      </c>
      <c r="F165" s="3">
        <f t="shared" si="14"/>
        <v>873.3340467048844</v>
      </c>
      <c r="G165" s="3">
        <f t="shared" si="15"/>
        <v>25.792866435076956</v>
      </c>
      <c r="H165" s="3">
        <f t="shared" si="16"/>
        <v>5316.953897713584</v>
      </c>
      <c r="I165" s="3"/>
    </row>
    <row r="166" spans="2:9" ht="15">
      <c r="B166" s="5">
        <v>31</v>
      </c>
      <c r="C166" s="3">
        <f t="shared" si="12"/>
        <v>5316.953897713584</v>
      </c>
      <c r="D166" s="3">
        <v>29</v>
      </c>
      <c r="E166" s="3">
        <f t="shared" si="13"/>
        <v>899.1269131399613</v>
      </c>
      <c r="F166" s="3">
        <f t="shared" si="14"/>
        <v>876.9729385661547</v>
      </c>
      <c r="G166" s="3">
        <f t="shared" si="15"/>
        <v>22.153974573806604</v>
      </c>
      <c r="H166" s="3">
        <f t="shared" si="16"/>
        <v>4439.9809591474295</v>
      </c>
      <c r="I166" s="3"/>
    </row>
    <row r="167" spans="2:9" ht="15">
      <c r="B167" s="5">
        <v>32</v>
      </c>
      <c r="C167" s="3">
        <f t="shared" si="12"/>
        <v>4439.9809591474295</v>
      </c>
      <c r="D167" s="3">
        <v>30</v>
      </c>
      <c r="E167" s="3">
        <f t="shared" si="13"/>
        <v>899.1269131399613</v>
      </c>
      <c r="F167" s="3">
        <f t="shared" si="14"/>
        <v>880.626992476847</v>
      </c>
      <c r="G167" s="3">
        <f t="shared" si="15"/>
        <v>18.499920663114292</v>
      </c>
      <c r="H167" s="3">
        <f t="shared" si="16"/>
        <v>3559.3539666705824</v>
      </c>
      <c r="I167" s="3"/>
    </row>
    <row r="168" spans="2:9" ht="15">
      <c r="B168" s="5">
        <v>33</v>
      </c>
      <c r="C168" s="3">
        <f t="shared" si="12"/>
        <v>3559.3539666705824</v>
      </c>
      <c r="D168" s="3">
        <v>31</v>
      </c>
      <c r="E168" s="3">
        <f t="shared" si="13"/>
        <v>899.1269131399613</v>
      </c>
      <c r="F168" s="3">
        <f t="shared" si="14"/>
        <v>884.2962716121672</v>
      </c>
      <c r="G168" s="3">
        <f t="shared" si="15"/>
        <v>14.830641527794095</v>
      </c>
      <c r="H168" s="3">
        <f t="shared" si="16"/>
        <v>2675.0576950584154</v>
      </c>
      <c r="I168" s="3"/>
    </row>
    <row r="169" spans="2:9" ht="15">
      <c r="B169" s="5">
        <v>34</v>
      </c>
      <c r="C169" s="3">
        <f t="shared" si="12"/>
        <v>2675.0576950584154</v>
      </c>
      <c r="D169" s="3">
        <v>32</v>
      </c>
      <c r="E169" s="3">
        <f t="shared" si="13"/>
        <v>899.1269131399613</v>
      </c>
      <c r="F169" s="3">
        <f t="shared" si="14"/>
        <v>887.9808394105512</v>
      </c>
      <c r="G169" s="3">
        <f t="shared" si="15"/>
        <v>11.146073729410064</v>
      </c>
      <c r="H169" s="3">
        <f t="shared" si="16"/>
        <v>1787.0768556478642</v>
      </c>
      <c r="I169" s="3"/>
    </row>
    <row r="170" spans="2:9" ht="15">
      <c r="B170" s="5">
        <v>35</v>
      </c>
      <c r="C170" s="3">
        <f t="shared" si="12"/>
        <v>1787.0768556478642</v>
      </c>
      <c r="D170" s="3">
        <v>33</v>
      </c>
      <c r="E170" s="3">
        <f t="shared" si="13"/>
        <v>899.1269131399613</v>
      </c>
      <c r="F170" s="3">
        <f t="shared" si="14"/>
        <v>891.6807595747619</v>
      </c>
      <c r="G170" s="3">
        <f t="shared" si="15"/>
        <v>7.446153565199435</v>
      </c>
      <c r="H170" s="3">
        <f t="shared" si="16"/>
        <v>895.3960960731024</v>
      </c>
      <c r="I170" s="3"/>
    </row>
    <row r="171" spans="2:9" ht="15">
      <c r="B171" s="5">
        <v>36</v>
      </c>
      <c r="C171" s="3">
        <f t="shared" si="12"/>
        <v>895.3960960731024</v>
      </c>
      <c r="D171" s="3">
        <v>34</v>
      </c>
      <c r="E171" s="3">
        <f t="shared" si="13"/>
        <v>899.1269131399613</v>
      </c>
      <c r="F171" s="3">
        <f t="shared" si="14"/>
        <v>895.3960960729901</v>
      </c>
      <c r="G171" s="3">
        <f t="shared" si="15"/>
        <v>3.73081706697126</v>
      </c>
      <c r="H171" s="3">
        <f t="shared" si="16"/>
        <v>1.1232259566895664E-10</v>
      </c>
      <c r="I171" s="3"/>
    </row>
    <row r="172" spans="6:7" ht="15.75" thickBot="1">
      <c r="F172" s="6" t="s">
        <v>11</v>
      </c>
      <c r="G172" s="7">
        <f>SUM(G136:G171)</f>
        <v>2368.568873038714</v>
      </c>
    </row>
    <row r="173" ht="15.75" thickTop="1"/>
    <row r="175" spans="1:8" ht="15">
      <c r="A175" s="1" t="s">
        <v>14</v>
      </c>
      <c r="B175" s="5" t="s">
        <v>16</v>
      </c>
      <c r="C175" s="5" t="s">
        <v>6</v>
      </c>
      <c r="D175" s="5" t="s">
        <v>1</v>
      </c>
      <c r="E175" s="19" t="s">
        <v>9</v>
      </c>
      <c r="F175" s="5" t="s">
        <v>3</v>
      </c>
      <c r="G175" s="5" t="s">
        <v>4</v>
      </c>
      <c r="H175" s="5" t="s">
        <v>5</v>
      </c>
    </row>
    <row r="176" spans="2:8" ht="15">
      <c r="B176" s="5">
        <v>1</v>
      </c>
      <c r="C176" s="3">
        <v>0</v>
      </c>
      <c r="D176" s="3">
        <v>30000</v>
      </c>
      <c r="E176" s="3">
        <f>C1*2%/12*((1+2%/12)^(3*12))/(((1+2%/12)^(3*12))-1)</f>
        <v>859.2773619736583</v>
      </c>
      <c r="F176" s="3">
        <f>E176-G176</f>
        <v>809.2773619736583</v>
      </c>
      <c r="G176" s="3">
        <f>D176*0.02/12</f>
        <v>50</v>
      </c>
      <c r="H176" s="3">
        <f>D176-F176</f>
        <v>29190.722638026342</v>
      </c>
    </row>
    <row r="177" spans="2:8" ht="15">
      <c r="B177" s="5">
        <v>2</v>
      </c>
      <c r="C177" s="3">
        <f>H176</f>
        <v>29190.722638026342</v>
      </c>
      <c r="D177" s="3">
        <v>0</v>
      </c>
      <c r="E177" s="3">
        <f>E176</f>
        <v>859.2773619736583</v>
      </c>
      <c r="F177" s="3">
        <f aca="true" t="shared" si="17" ref="F177:F211">E177-G177</f>
        <v>810.6261575769478</v>
      </c>
      <c r="G177" s="3">
        <f>C177*0.02/12</f>
        <v>48.65120439671057</v>
      </c>
      <c r="H177" s="3">
        <f>C177-F177</f>
        <v>28380.096480449392</v>
      </c>
    </row>
    <row r="178" spans="2:8" ht="15">
      <c r="B178" s="5">
        <v>3</v>
      </c>
      <c r="C178" s="3">
        <f aca="true" t="shared" si="18" ref="C178:C211">H177</f>
        <v>28380.096480449392</v>
      </c>
      <c r="D178" s="3">
        <v>0</v>
      </c>
      <c r="E178" s="3">
        <f aca="true" t="shared" si="19" ref="E178:E211">E177</f>
        <v>859.2773619736583</v>
      </c>
      <c r="F178" s="3">
        <f t="shared" si="17"/>
        <v>811.9772011729093</v>
      </c>
      <c r="G178" s="3">
        <f aca="true" t="shared" si="20" ref="G178:G211">C178*0.02/12</f>
        <v>47.30016080074899</v>
      </c>
      <c r="H178" s="3">
        <f aca="true" t="shared" si="21" ref="H178:H211">C178-F178</f>
        <v>27568.11927927648</v>
      </c>
    </row>
    <row r="179" spans="2:8" ht="15">
      <c r="B179" s="5">
        <v>4</v>
      </c>
      <c r="C179" s="3">
        <f t="shared" si="18"/>
        <v>27568.11927927648</v>
      </c>
      <c r="D179" s="3">
        <v>0</v>
      </c>
      <c r="E179" s="3">
        <f t="shared" si="19"/>
        <v>859.2773619736583</v>
      </c>
      <c r="F179" s="3">
        <f t="shared" si="17"/>
        <v>813.3304965081975</v>
      </c>
      <c r="G179" s="3">
        <f t="shared" si="20"/>
        <v>45.9468654654608</v>
      </c>
      <c r="H179" s="3">
        <f t="shared" si="21"/>
        <v>26754.788782768283</v>
      </c>
    </row>
    <row r="180" spans="2:9" ht="15">
      <c r="B180" s="5">
        <v>5</v>
      </c>
      <c r="C180" s="3">
        <f t="shared" si="18"/>
        <v>26754.788782768283</v>
      </c>
      <c r="D180" s="3">
        <v>0</v>
      </c>
      <c r="E180" s="3">
        <f t="shared" si="19"/>
        <v>859.2773619736583</v>
      </c>
      <c r="F180" s="3">
        <f t="shared" si="17"/>
        <v>814.6860473357112</v>
      </c>
      <c r="G180" s="3">
        <f t="shared" si="20"/>
        <v>44.591314637947136</v>
      </c>
      <c r="H180" s="3">
        <f t="shared" si="21"/>
        <v>25940.10273543257</v>
      </c>
      <c r="I180" s="3"/>
    </row>
    <row r="181" spans="2:9" ht="15">
      <c r="B181" s="5">
        <v>6</v>
      </c>
      <c r="C181" s="3">
        <f t="shared" si="18"/>
        <v>25940.10273543257</v>
      </c>
      <c r="D181" s="3">
        <v>0</v>
      </c>
      <c r="E181" s="3">
        <f t="shared" si="19"/>
        <v>859.2773619736583</v>
      </c>
      <c r="F181" s="3">
        <f t="shared" si="17"/>
        <v>816.0438574146041</v>
      </c>
      <c r="G181" s="3">
        <f t="shared" si="20"/>
        <v>43.23350455905429</v>
      </c>
      <c r="H181" s="3">
        <f t="shared" si="21"/>
        <v>25124.058878017968</v>
      </c>
      <c r="I181" s="3"/>
    </row>
    <row r="182" spans="2:9" ht="15">
      <c r="B182" s="5">
        <v>7</v>
      </c>
      <c r="C182" s="3">
        <f t="shared" si="18"/>
        <v>25124.058878017968</v>
      </c>
      <c r="D182" s="3">
        <v>0</v>
      </c>
      <c r="E182" s="3">
        <f t="shared" si="19"/>
        <v>859.2773619736583</v>
      </c>
      <c r="F182" s="3">
        <f t="shared" si="17"/>
        <v>817.403930510295</v>
      </c>
      <c r="G182" s="3">
        <f t="shared" si="20"/>
        <v>41.87343146336328</v>
      </c>
      <c r="H182" s="3">
        <f t="shared" si="21"/>
        <v>24306.65494750767</v>
      </c>
      <c r="I182" s="3"/>
    </row>
    <row r="183" spans="2:9" ht="15">
      <c r="B183" s="5">
        <v>8</v>
      </c>
      <c r="C183" s="3">
        <f t="shared" si="18"/>
        <v>24306.65494750767</v>
      </c>
      <c r="D183" s="3">
        <v>0</v>
      </c>
      <c r="E183" s="3">
        <f t="shared" si="19"/>
        <v>859.2773619736583</v>
      </c>
      <c r="F183" s="3">
        <f t="shared" si="17"/>
        <v>818.7662703944789</v>
      </c>
      <c r="G183" s="3">
        <f t="shared" si="20"/>
        <v>40.51109157917946</v>
      </c>
      <c r="H183" s="3">
        <f t="shared" si="21"/>
        <v>23487.888677113195</v>
      </c>
      <c r="I183" s="3"/>
    </row>
    <row r="184" spans="2:9" ht="15">
      <c r="B184" s="5">
        <v>9</v>
      </c>
      <c r="C184" s="3">
        <f t="shared" si="18"/>
        <v>23487.888677113195</v>
      </c>
      <c r="D184" s="3">
        <v>0</v>
      </c>
      <c r="E184" s="3">
        <f t="shared" si="19"/>
        <v>859.2773619736583</v>
      </c>
      <c r="F184" s="3">
        <f t="shared" si="17"/>
        <v>820.1308808451364</v>
      </c>
      <c r="G184" s="3">
        <f t="shared" si="20"/>
        <v>39.14648112852199</v>
      </c>
      <c r="H184" s="3">
        <f t="shared" si="21"/>
        <v>22667.75779626806</v>
      </c>
      <c r="I184" s="3"/>
    </row>
    <row r="185" spans="2:9" ht="15">
      <c r="B185" s="5">
        <v>10</v>
      </c>
      <c r="C185" s="3">
        <f t="shared" si="18"/>
        <v>22667.75779626806</v>
      </c>
      <c r="D185" s="3">
        <v>0</v>
      </c>
      <c r="E185" s="3">
        <f t="shared" si="19"/>
        <v>859.2773619736583</v>
      </c>
      <c r="F185" s="3">
        <f t="shared" si="17"/>
        <v>821.497765646545</v>
      </c>
      <c r="G185" s="3">
        <f t="shared" si="20"/>
        <v>37.77959632711343</v>
      </c>
      <c r="H185" s="3">
        <f t="shared" si="21"/>
        <v>21846.260030621514</v>
      </c>
      <c r="I185" s="3"/>
    </row>
    <row r="186" spans="2:9" ht="15">
      <c r="B186" s="5">
        <v>11</v>
      </c>
      <c r="C186" s="3">
        <f t="shared" si="18"/>
        <v>21846.260030621514</v>
      </c>
      <c r="D186" s="3">
        <v>0</v>
      </c>
      <c r="E186" s="3">
        <f t="shared" si="19"/>
        <v>859.2773619736583</v>
      </c>
      <c r="F186" s="3">
        <f t="shared" si="17"/>
        <v>822.8669285892892</v>
      </c>
      <c r="G186" s="3">
        <f t="shared" si="20"/>
        <v>36.41043338436919</v>
      </c>
      <c r="H186" s="3">
        <f t="shared" si="21"/>
        <v>21023.393102032223</v>
      </c>
      <c r="I186" s="3"/>
    </row>
    <row r="187" spans="2:9" ht="15">
      <c r="B187" s="5">
        <v>12</v>
      </c>
      <c r="C187" s="3">
        <f t="shared" si="18"/>
        <v>21023.393102032223</v>
      </c>
      <c r="D187" s="3">
        <v>0</v>
      </c>
      <c r="E187" s="3">
        <f t="shared" si="19"/>
        <v>859.2773619736583</v>
      </c>
      <c r="F187" s="3">
        <f t="shared" si="17"/>
        <v>824.2383734702713</v>
      </c>
      <c r="G187" s="3">
        <f t="shared" si="20"/>
        <v>35.03898850338704</v>
      </c>
      <c r="H187" s="3">
        <f t="shared" si="21"/>
        <v>20199.154728561953</v>
      </c>
      <c r="I187" s="3"/>
    </row>
    <row r="188" spans="2:9" ht="15">
      <c r="B188" s="5">
        <v>13</v>
      </c>
      <c r="C188" s="3">
        <f t="shared" si="18"/>
        <v>20199.154728561953</v>
      </c>
      <c r="D188" s="3">
        <v>0</v>
      </c>
      <c r="E188" s="3">
        <f t="shared" si="19"/>
        <v>859.2773619736583</v>
      </c>
      <c r="F188" s="3">
        <f t="shared" si="17"/>
        <v>825.6121040927218</v>
      </c>
      <c r="G188" s="3">
        <f t="shared" si="20"/>
        <v>33.665257880936586</v>
      </c>
      <c r="H188" s="3">
        <f t="shared" si="21"/>
        <v>19373.54262446923</v>
      </c>
      <c r="I188" s="3"/>
    </row>
    <row r="189" spans="2:9" ht="15">
      <c r="B189" s="5">
        <v>14</v>
      </c>
      <c r="C189" s="3">
        <f t="shared" si="18"/>
        <v>19373.54262446923</v>
      </c>
      <c r="D189" s="3">
        <v>0</v>
      </c>
      <c r="E189" s="3">
        <f t="shared" si="19"/>
        <v>859.2773619736583</v>
      </c>
      <c r="F189" s="3">
        <f t="shared" si="17"/>
        <v>826.9881242662096</v>
      </c>
      <c r="G189" s="3">
        <f t="shared" si="20"/>
        <v>32.28923770744872</v>
      </c>
      <c r="H189" s="3">
        <f t="shared" si="21"/>
        <v>18546.554500203023</v>
      </c>
      <c r="I189" s="3"/>
    </row>
    <row r="190" spans="2:9" ht="15">
      <c r="B190" s="5">
        <v>15</v>
      </c>
      <c r="C190" s="3">
        <f t="shared" si="18"/>
        <v>18546.554500203023</v>
      </c>
      <c r="D190" s="3">
        <v>0</v>
      </c>
      <c r="E190" s="3">
        <f t="shared" si="19"/>
        <v>859.2773619736583</v>
      </c>
      <c r="F190" s="3">
        <f t="shared" si="17"/>
        <v>828.3664378066533</v>
      </c>
      <c r="G190" s="3">
        <f t="shared" si="20"/>
        <v>30.91092416700504</v>
      </c>
      <c r="H190" s="3">
        <f t="shared" si="21"/>
        <v>17718.18806239637</v>
      </c>
      <c r="I190" s="3"/>
    </row>
    <row r="191" spans="2:9" ht="15">
      <c r="B191" s="5">
        <v>16</v>
      </c>
      <c r="C191" s="3">
        <f t="shared" si="18"/>
        <v>17718.18806239637</v>
      </c>
      <c r="D191" s="3">
        <v>0</v>
      </c>
      <c r="E191" s="3">
        <f t="shared" si="19"/>
        <v>859.2773619736583</v>
      </c>
      <c r="F191" s="3">
        <f t="shared" si="17"/>
        <v>829.747048536331</v>
      </c>
      <c r="G191" s="3">
        <f t="shared" si="20"/>
        <v>29.530313437327283</v>
      </c>
      <c r="H191" s="3">
        <f t="shared" si="21"/>
        <v>16888.44101386004</v>
      </c>
      <c r="I191" s="3"/>
    </row>
    <row r="192" spans="2:9" ht="15">
      <c r="B192" s="5">
        <v>17</v>
      </c>
      <c r="C192" s="3">
        <f t="shared" si="18"/>
        <v>16888.44101386004</v>
      </c>
      <c r="D192" s="3">
        <v>0</v>
      </c>
      <c r="E192" s="3">
        <f t="shared" si="19"/>
        <v>859.2773619736583</v>
      </c>
      <c r="F192" s="3">
        <f t="shared" si="17"/>
        <v>831.1299602838916</v>
      </c>
      <c r="G192" s="3">
        <f t="shared" si="20"/>
        <v>28.147401689766735</v>
      </c>
      <c r="H192" s="3">
        <f t="shared" si="21"/>
        <v>16057.311053576148</v>
      </c>
      <c r="I192" s="3"/>
    </row>
    <row r="193" spans="2:9" ht="15">
      <c r="B193" s="5">
        <v>18</v>
      </c>
      <c r="C193" s="3">
        <f t="shared" si="18"/>
        <v>16057.311053576148</v>
      </c>
      <c r="D193" s="3">
        <v>0</v>
      </c>
      <c r="E193" s="3">
        <f t="shared" si="19"/>
        <v>859.2773619736583</v>
      </c>
      <c r="F193" s="3">
        <f t="shared" si="17"/>
        <v>832.5151768843648</v>
      </c>
      <c r="G193" s="3">
        <f t="shared" si="20"/>
        <v>26.76218508929358</v>
      </c>
      <c r="H193" s="3">
        <f t="shared" si="21"/>
        <v>15224.795876691784</v>
      </c>
      <c r="I193" s="3"/>
    </row>
    <row r="194" spans="2:9" ht="15">
      <c r="B194" s="5">
        <v>19</v>
      </c>
      <c r="C194" s="3">
        <f t="shared" si="18"/>
        <v>15224.795876691784</v>
      </c>
      <c r="D194" s="3">
        <v>0</v>
      </c>
      <c r="E194" s="3">
        <f t="shared" si="19"/>
        <v>859.2773619736583</v>
      </c>
      <c r="F194" s="3">
        <f t="shared" si="17"/>
        <v>833.902702179172</v>
      </c>
      <c r="G194" s="3">
        <f t="shared" si="20"/>
        <v>25.374659794486305</v>
      </c>
      <c r="H194" s="3">
        <f t="shared" si="21"/>
        <v>14390.893174512612</v>
      </c>
      <c r="I194" s="3"/>
    </row>
    <row r="195" spans="2:9" ht="15">
      <c r="B195" s="5">
        <v>20</v>
      </c>
      <c r="C195" s="3">
        <f t="shared" si="18"/>
        <v>14390.893174512612</v>
      </c>
      <c r="D195" s="3">
        <v>0</v>
      </c>
      <c r="E195" s="3">
        <f t="shared" si="19"/>
        <v>859.2773619736583</v>
      </c>
      <c r="F195" s="3">
        <f t="shared" si="17"/>
        <v>835.2925400161373</v>
      </c>
      <c r="G195" s="3">
        <f t="shared" si="20"/>
        <v>23.98482195752102</v>
      </c>
      <c r="H195" s="3">
        <f t="shared" si="21"/>
        <v>13555.600634496475</v>
      </c>
      <c r="I195" s="3"/>
    </row>
    <row r="196" spans="2:9" ht="15">
      <c r="B196" s="5">
        <v>21</v>
      </c>
      <c r="C196" s="3">
        <f t="shared" si="18"/>
        <v>13555.600634496475</v>
      </c>
      <c r="D196" s="3">
        <v>0</v>
      </c>
      <c r="E196" s="3">
        <f t="shared" si="19"/>
        <v>859.2773619736583</v>
      </c>
      <c r="F196" s="3">
        <f t="shared" si="17"/>
        <v>836.6846942494975</v>
      </c>
      <c r="G196" s="3">
        <f t="shared" si="20"/>
        <v>22.59266772416079</v>
      </c>
      <c r="H196" s="3">
        <f t="shared" si="21"/>
        <v>12718.915940246978</v>
      </c>
      <c r="I196" s="3"/>
    </row>
    <row r="197" spans="2:9" ht="15">
      <c r="B197" s="5">
        <v>22</v>
      </c>
      <c r="C197" s="3">
        <f t="shared" si="18"/>
        <v>12718.915940246978</v>
      </c>
      <c r="D197" s="3">
        <v>0</v>
      </c>
      <c r="E197" s="3">
        <f t="shared" si="19"/>
        <v>859.2773619736583</v>
      </c>
      <c r="F197" s="3">
        <f t="shared" si="17"/>
        <v>838.0791687399134</v>
      </c>
      <c r="G197" s="3">
        <f t="shared" si="20"/>
        <v>21.198193233744963</v>
      </c>
      <c r="H197" s="3">
        <f t="shared" si="21"/>
        <v>11880.836771507064</v>
      </c>
      <c r="I197" s="3"/>
    </row>
    <row r="198" spans="2:9" ht="15">
      <c r="B198" s="5">
        <v>23</v>
      </c>
      <c r="C198" s="3">
        <f t="shared" si="18"/>
        <v>11880.836771507064</v>
      </c>
      <c r="D198" s="3">
        <v>0</v>
      </c>
      <c r="E198" s="3">
        <f t="shared" si="19"/>
        <v>859.2773619736583</v>
      </c>
      <c r="F198" s="3">
        <f t="shared" si="17"/>
        <v>839.47596735448</v>
      </c>
      <c r="G198" s="3">
        <f t="shared" si="20"/>
        <v>19.80139461917844</v>
      </c>
      <c r="H198" s="3">
        <f t="shared" si="21"/>
        <v>11041.360804152584</v>
      </c>
      <c r="I198" s="3"/>
    </row>
    <row r="199" spans="2:9" ht="15">
      <c r="B199" s="5">
        <v>24</v>
      </c>
      <c r="C199" s="3">
        <f t="shared" si="18"/>
        <v>11041.360804152584</v>
      </c>
      <c r="D199" s="3">
        <v>0</v>
      </c>
      <c r="E199" s="3">
        <f t="shared" si="19"/>
        <v>859.2773619736583</v>
      </c>
      <c r="F199" s="3">
        <f t="shared" si="17"/>
        <v>840.8750939667374</v>
      </c>
      <c r="G199" s="3">
        <f t="shared" si="20"/>
        <v>18.402268006920973</v>
      </c>
      <c r="H199" s="3">
        <f t="shared" si="21"/>
        <v>10200.485710185847</v>
      </c>
      <c r="I199" s="3"/>
    </row>
    <row r="200" spans="2:9" ht="15">
      <c r="B200" s="5">
        <v>25</v>
      </c>
      <c r="C200" s="3">
        <f t="shared" si="18"/>
        <v>10200.485710185847</v>
      </c>
      <c r="D200" s="3">
        <v>0</v>
      </c>
      <c r="E200" s="3">
        <f t="shared" si="19"/>
        <v>859.2773619736583</v>
      </c>
      <c r="F200" s="3">
        <f t="shared" si="17"/>
        <v>842.2765524566819</v>
      </c>
      <c r="G200" s="3">
        <f t="shared" si="20"/>
        <v>17.000809516976414</v>
      </c>
      <c r="H200" s="3">
        <f t="shared" si="21"/>
        <v>9358.209157729165</v>
      </c>
      <c r="I200" s="3"/>
    </row>
    <row r="201" spans="2:9" ht="15">
      <c r="B201" s="5">
        <v>26</v>
      </c>
      <c r="C201" s="3">
        <f t="shared" si="18"/>
        <v>9358.209157729165</v>
      </c>
      <c r="D201" s="3">
        <v>0</v>
      </c>
      <c r="E201" s="3">
        <f t="shared" si="19"/>
        <v>859.2773619736583</v>
      </c>
      <c r="F201" s="3">
        <f t="shared" si="17"/>
        <v>843.6803467107763</v>
      </c>
      <c r="G201" s="3">
        <f t="shared" si="20"/>
        <v>15.597015262881941</v>
      </c>
      <c r="H201" s="3">
        <f t="shared" si="21"/>
        <v>8514.528811018388</v>
      </c>
      <c r="I201" s="3"/>
    </row>
    <row r="202" spans="2:9" ht="15">
      <c r="B202" s="5">
        <v>27</v>
      </c>
      <c r="C202" s="3">
        <f t="shared" si="18"/>
        <v>8514.528811018388</v>
      </c>
      <c r="D202" s="3">
        <v>0</v>
      </c>
      <c r="E202" s="3">
        <f t="shared" si="19"/>
        <v>859.2773619736583</v>
      </c>
      <c r="F202" s="3">
        <f t="shared" si="17"/>
        <v>845.0864806219611</v>
      </c>
      <c r="G202" s="3">
        <f t="shared" si="20"/>
        <v>14.190881351697314</v>
      </c>
      <c r="H202" s="3">
        <f t="shared" si="21"/>
        <v>7669.442330396427</v>
      </c>
      <c r="I202" s="3"/>
    </row>
    <row r="203" spans="2:9" ht="15">
      <c r="B203" s="5">
        <v>28</v>
      </c>
      <c r="C203" s="3">
        <f t="shared" si="18"/>
        <v>7669.442330396427</v>
      </c>
      <c r="D203" s="3">
        <v>0</v>
      </c>
      <c r="E203" s="3">
        <f t="shared" si="19"/>
        <v>859.2773619736583</v>
      </c>
      <c r="F203" s="3">
        <f t="shared" si="17"/>
        <v>846.4949580896644</v>
      </c>
      <c r="G203" s="3">
        <f t="shared" si="20"/>
        <v>12.782403883994045</v>
      </c>
      <c r="H203" s="3">
        <f t="shared" si="21"/>
        <v>6822.947372306762</v>
      </c>
      <c r="I203" s="3"/>
    </row>
    <row r="204" spans="2:9" ht="15">
      <c r="B204" s="5">
        <v>29</v>
      </c>
      <c r="C204" s="3">
        <f t="shared" si="18"/>
        <v>6822.947372306762</v>
      </c>
      <c r="D204" s="3">
        <v>0</v>
      </c>
      <c r="E204" s="3">
        <f t="shared" si="19"/>
        <v>859.2773619736583</v>
      </c>
      <c r="F204" s="3">
        <f t="shared" si="17"/>
        <v>847.9057830198137</v>
      </c>
      <c r="G204" s="3">
        <f t="shared" si="20"/>
        <v>11.371578953844605</v>
      </c>
      <c r="H204" s="3">
        <f t="shared" si="21"/>
        <v>5975.041589286949</v>
      </c>
      <c r="I204" s="3"/>
    </row>
    <row r="205" spans="2:9" ht="15">
      <c r="B205" s="5">
        <v>30</v>
      </c>
      <c r="C205" s="3">
        <f t="shared" si="18"/>
        <v>5975.041589286949</v>
      </c>
      <c r="D205" s="3">
        <v>0</v>
      </c>
      <c r="E205" s="3">
        <f t="shared" si="19"/>
        <v>859.2773619736583</v>
      </c>
      <c r="F205" s="3">
        <f t="shared" si="17"/>
        <v>849.3189593248468</v>
      </c>
      <c r="G205" s="3">
        <f t="shared" si="20"/>
        <v>9.958402648811582</v>
      </c>
      <c r="H205" s="3">
        <f t="shared" si="21"/>
        <v>5125.722629962102</v>
      </c>
      <c r="I205" s="3"/>
    </row>
    <row r="206" spans="2:9" ht="15">
      <c r="B206" s="5">
        <v>31</v>
      </c>
      <c r="C206" s="3">
        <f t="shared" si="18"/>
        <v>5125.722629962102</v>
      </c>
      <c r="D206" s="3">
        <v>0</v>
      </c>
      <c r="E206" s="3">
        <f t="shared" si="19"/>
        <v>859.2773619736583</v>
      </c>
      <c r="F206" s="3">
        <f t="shared" si="17"/>
        <v>850.7344909237215</v>
      </c>
      <c r="G206" s="3">
        <f t="shared" si="20"/>
        <v>8.542871049936837</v>
      </c>
      <c r="H206" s="3">
        <f t="shared" si="21"/>
        <v>4274.98813903838</v>
      </c>
      <c r="I206" s="3"/>
    </row>
    <row r="207" spans="2:9" ht="15">
      <c r="B207" s="5">
        <v>32</v>
      </c>
      <c r="C207" s="3">
        <f t="shared" si="18"/>
        <v>4274.98813903838</v>
      </c>
      <c r="D207" s="3">
        <v>0</v>
      </c>
      <c r="E207" s="3">
        <f t="shared" si="19"/>
        <v>859.2773619736583</v>
      </c>
      <c r="F207" s="3">
        <f t="shared" si="17"/>
        <v>852.1523817419277</v>
      </c>
      <c r="G207" s="3">
        <f t="shared" si="20"/>
        <v>7.124980231730633</v>
      </c>
      <c r="H207" s="3">
        <f t="shared" si="21"/>
        <v>3422.8357572964524</v>
      </c>
      <c r="I207" s="3"/>
    </row>
    <row r="208" spans="2:9" ht="15">
      <c r="B208" s="5">
        <v>33</v>
      </c>
      <c r="C208" s="3">
        <f t="shared" si="18"/>
        <v>3422.8357572964524</v>
      </c>
      <c r="D208" s="3">
        <v>0</v>
      </c>
      <c r="E208" s="3">
        <f t="shared" si="19"/>
        <v>859.2773619736583</v>
      </c>
      <c r="F208" s="3">
        <f t="shared" si="17"/>
        <v>853.5726357114976</v>
      </c>
      <c r="G208" s="3">
        <f t="shared" si="20"/>
        <v>5.704726262160754</v>
      </c>
      <c r="H208" s="3">
        <f t="shared" si="21"/>
        <v>2569.2631215849547</v>
      </c>
      <c r="I208" s="3"/>
    </row>
    <row r="209" spans="2:9" ht="15">
      <c r="B209" s="5">
        <v>34</v>
      </c>
      <c r="C209" s="3">
        <f t="shared" si="18"/>
        <v>2569.2631215849547</v>
      </c>
      <c r="D209" s="3">
        <v>0</v>
      </c>
      <c r="E209" s="3">
        <f t="shared" si="19"/>
        <v>859.2773619736583</v>
      </c>
      <c r="F209" s="3">
        <f t="shared" si="17"/>
        <v>854.9952567710168</v>
      </c>
      <c r="G209" s="3">
        <f t="shared" si="20"/>
        <v>4.282105202641591</v>
      </c>
      <c r="H209" s="3">
        <f t="shared" si="21"/>
        <v>1714.2678648139379</v>
      </c>
      <c r="I209" s="3"/>
    </row>
    <row r="210" spans="2:9" ht="15">
      <c r="B210" s="5">
        <v>35</v>
      </c>
      <c r="C210" s="3">
        <f t="shared" si="18"/>
        <v>1714.2678648139379</v>
      </c>
      <c r="D210" s="3">
        <v>0</v>
      </c>
      <c r="E210" s="3">
        <f t="shared" si="19"/>
        <v>859.2773619736583</v>
      </c>
      <c r="F210" s="3">
        <f t="shared" si="17"/>
        <v>856.4202488656351</v>
      </c>
      <c r="G210" s="3">
        <f t="shared" si="20"/>
        <v>2.85711310802323</v>
      </c>
      <c r="H210" s="3">
        <f t="shared" si="21"/>
        <v>857.8476159483027</v>
      </c>
      <c r="I210" s="3"/>
    </row>
    <row r="211" spans="2:9" ht="15">
      <c r="B211" s="5">
        <v>36</v>
      </c>
      <c r="C211" s="3">
        <f t="shared" si="18"/>
        <v>857.8476159483027</v>
      </c>
      <c r="D211" s="3">
        <v>0</v>
      </c>
      <c r="E211" s="3">
        <f t="shared" si="19"/>
        <v>859.2773619736583</v>
      </c>
      <c r="F211" s="3">
        <f t="shared" si="17"/>
        <v>857.8476159470779</v>
      </c>
      <c r="G211" s="3">
        <f t="shared" si="20"/>
        <v>1.4297460265805046</v>
      </c>
      <c r="H211" s="3">
        <f t="shared" si="21"/>
        <v>1.2248619896126911E-09</v>
      </c>
      <c r="I211" s="3"/>
    </row>
    <row r="212" spans="6:7" ht="15.75" thickBot="1">
      <c r="F212" s="6" t="s">
        <v>11</v>
      </c>
      <c r="G212" s="7">
        <f>SUM(G176:G211)</f>
        <v>933.985031052926</v>
      </c>
    </row>
    <row r="213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