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155" windowHeight="847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4" i="1"/>
  <c r="B65" s="1"/>
  <c r="B66" s="1"/>
  <c r="F34"/>
  <c r="B18"/>
  <c r="B17"/>
  <c r="F33"/>
  <c r="D33"/>
  <c r="E33"/>
  <c r="B19" l="1"/>
  <c r="G36" s="1"/>
  <c r="B69"/>
  <c r="G37" s="1"/>
  <c r="B53"/>
</calcChain>
</file>

<file path=xl/sharedStrings.xml><?xml version="1.0" encoding="utf-8"?>
<sst xmlns="http://schemas.openxmlformats.org/spreadsheetml/2006/main" count="54" uniqueCount="50">
  <si>
    <t>Calculate the expected growth rate using the Constant Growth (or Gordon Growth) Model.</t>
  </si>
  <si>
    <t>Check the Cash Flow Statement for Dividends Paid</t>
  </si>
  <si>
    <t>Under “Company”, click on “Key Statistics”. Find a) beta and b) Dividend Payout Ratio</t>
  </si>
  <si>
    <t xml:space="preserve">Result: </t>
  </si>
  <si>
    <t>Beta =</t>
  </si>
  <si>
    <t>Payout =</t>
  </si>
  <si>
    <t>Calculations: Part A</t>
  </si>
  <si>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g=Plowback Ratio * ROE</t>
    </r>
  </si>
  <si>
    <r>
      <t xml:space="preserve"> </t>
    </r>
    <r>
      <rPr>
        <b/>
        <sz val="12"/>
        <rFont val="Calibri"/>
        <family val="2"/>
        <scheme val="minor"/>
      </rPr>
      <t>P</t>
    </r>
    <r>
      <rPr>
        <b/>
        <vertAlign val="subscript"/>
        <sz val="12"/>
        <rFont val="Calibri"/>
        <family val="2"/>
        <scheme val="minor"/>
      </rPr>
      <t>0</t>
    </r>
    <r>
      <rPr>
        <b/>
        <sz val="12"/>
        <rFont val="Calibri"/>
        <family val="2"/>
        <scheme val="minor"/>
      </rPr>
      <t>=D</t>
    </r>
    <r>
      <rPr>
        <b/>
        <vertAlign val="subscript"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>/(r</t>
    </r>
    <r>
      <rPr>
        <b/>
        <vertAlign val="subscript"/>
        <sz val="12"/>
        <rFont val="Calibri"/>
        <family val="2"/>
        <scheme val="minor"/>
      </rPr>
      <t>s</t>
    </r>
    <r>
      <rPr>
        <b/>
        <sz val="12"/>
        <rFont val="Calibri"/>
        <family val="2"/>
        <scheme val="minor"/>
      </rPr>
      <t>-g)</t>
    </r>
  </si>
  <si>
    <r>
      <t xml:space="preserve"> </t>
    </r>
    <r>
      <rPr>
        <b/>
        <sz val="12"/>
        <rFont val="Calibri"/>
        <family val="2"/>
        <scheme val="minor"/>
      </rPr>
      <t>r</t>
    </r>
    <r>
      <rPr>
        <b/>
        <vertAlign val="subscript"/>
        <sz val="12"/>
        <rFont val="Calibri"/>
        <family val="2"/>
        <scheme val="minor"/>
      </rPr>
      <t xml:space="preserve">s </t>
    </r>
    <r>
      <rPr>
        <b/>
        <sz val="12"/>
        <rFont val="Calibri"/>
        <family val="2"/>
        <scheme val="minor"/>
      </rPr>
      <t>= r</t>
    </r>
    <r>
      <rPr>
        <b/>
        <vertAlign val="subscript"/>
        <sz val="12"/>
        <rFont val="Calibri"/>
        <family val="2"/>
        <scheme val="minor"/>
      </rPr>
      <t>f</t>
    </r>
    <r>
      <rPr>
        <b/>
        <sz val="12"/>
        <rFont val="Calibri"/>
        <family val="2"/>
        <scheme val="minor"/>
      </rPr>
      <t xml:space="preserve"> + b(r</t>
    </r>
    <r>
      <rPr>
        <b/>
        <vertAlign val="subscript"/>
        <sz val="12"/>
        <rFont val="Calibri"/>
        <family val="2"/>
        <scheme val="minor"/>
      </rPr>
      <t>M</t>
    </r>
    <r>
      <rPr>
        <b/>
        <sz val="12"/>
        <rFont val="Calibri"/>
        <family val="2"/>
        <scheme val="minor"/>
      </rPr>
      <t xml:space="preserve"> – r</t>
    </r>
    <r>
      <rPr>
        <b/>
        <vertAlign val="subscript"/>
        <sz val="12"/>
        <rFont val="Calibri"/>
        <family val="2"/>
        <scheme val="minor"/>
      </rPr>
      <t>f</t>
    </r>
    <r>
      <rPr>
        <b/>
        <sz val="12"/>
        <rFont val="Calibri"/>
        <family val="2"/>
        <scheme val="minor"/>
      </rPr>
      <t>)</t>
    </r>
  </si>
  <si>
    <t>ROE =</t>
  </si>
  <si>
    <t>Description</t>
  </si>
  <si>
    <t>Statistics</t>
  </si>
  <si>
    <t>Beta</t>
  </si>
  <si>
    <t>Payout Ratio</t>
  </si>
  <si>
    <t>ROE</t>
  </si>
  <si>
    <t>Net Income</t>
  </si>
  <si>
    <t>Common Equity</t>
  </si>
  <si>
    <t>Calculated ROE</t>
  </si>
  <si>
    <t>g =</t>
  </si>
  <si>
    <t>Calculations: Part B</t>
  </si>
  <si>
    <r>
      <t>For a constant growth stock: D</t>
    </r>
    <r>
      <rPr>
        <vertAlign val="sub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= D</t>
    </r>
    <r>
      <rPr>
        <vertAlign val="subscript"/>
        <sz val="12"/>
        <rFont val="Calibri"/>
        <family val="2"/>
        <scheme val="minor"/>
      </rPr>
      <t>0</t>
    </r>
    <r>
      <rPr>
        <sz val="12"/>
        <rFont val="Calibri"/>
        <family val="2"/>
        <scheme val="minor"/>
      </rPr>
      <t>(1 + g), D</t>
    </r>
    <r>
      <rPr>
        <vertAlign val="sub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= D</t>
    </r>
    <r>
      <rPr>
        <vertAlign val="sub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>(1 + g) = D</t>
    </r>
    <r>
      <rPr>
        <vertAlign val="subscript"/>
        <sz val="12"/>
        <rFont val="Calibri"/>
        <family val="2"/>
        <scheme val="minor"/>
      </rPr>
      <t>0</t>
    </r>
    <r>
      <rPr>
        <sz val="12"/>
        <rFont val="Calibri"/>
        <family val="2"/>
        <scheme val="minor"/>
      </rPr>
      <t>(1 + g)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, and so on.</t>
    </r>
  </si>
  <si>
    <r>
      <t>D</t>
    </r>
    <r>
      <rPr>
        <vertAlign val="subscript"/>
        <sz val="12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 = Current Dividend in dollars (per share)</t>
    </r>
  </si>
  <si>
    <r>
      <t>D</t>
    </r>
    <r>
      <rPr>
        <vertAlign val="sub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= the next expected dividend or assumed to be paid 1 year from now</t>
    </r>
  </si>
  <si>
    <r>
      <t>D</t>
    </r>
    <r>
      <rPr>
        <vertAlign val="sub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>= D</t>
    </r>
    <r>
      <rPr>
        <vertAlign val="subscript"/>
        <sz val="12"/>
        <rFont val="Calibri"/>
        <family val="2"/>
        <scheme val="minor"/>
      </rPr>
      <t>0</t>
    </r>
    <r>
      <rPr>
        <sz val="12"/>
        <rFont val="Calibri"/>
        <family val="2"/>
        <scheme val="minor"/>
      </rPr>
      <t>(1+g);</t>
    </r>
  </si>
  <si>
    <t>Dividends Paid</t>
  </si>
  <si>
    <t>Calculated Dividend Per Share</t>
  </si>
  <si>
    <t>g is equal to "g" in Part A</t>
  </si>
  <si>
    <r>
      <t>r</t>
    </r>
    <r>
      <rPr>
        <vertAlign val="subscript"/>
        <sz val="12"/>
        <rFont val="Calibri"/>
        <family val="2"/>
        <scheme val="minor"/>
      </rPr>
      <t>s</t>
    </r>
    <r>
      <rPr>
        <sz val="12"/>
        <rFont val="Calibri"/>
        <family val="2"/>
        <scheme val="minor"/>
      </rPr>
      <t xml:space="preserve"> = Required Rate of Return</t>
    </r>
  </si>
  <si>
    <r>
      <t>r</t>
    </r>
    <r>
      <rPr>
        <b/>
        <vertAlign val="subscript"/>
        <sz val="12"/>
        <rFont val="Calibri"/>
        <family val="2"/>
        <scheme val="minor"/>
      </rPr>
      <t>f</t>
    </r>
    <r>
      <rPr>
        <b/>
        <sz val="12"/>
        <rFont val="Calibri"/>
        <family val="2"/>
        <scheme val="minor"/>
      </rPr>
      <t xml:space="preserve"> = risk-free interest rate (or RRF); use 1% or interest rate on a three-month U.S. Treasury Bill is a good measure</t>
    </r>
  </si>
  <si>
    <t>b = beta (use your company’s beta)</t>
  </si>
  <si>
    <r>
      <t>r</t>
    </r>
    <r>
      <rPr>
        <vertAlign val="subscript"/>
        <sz val="12"/>
        <rFont val="Calibri"/>
        <family val="2"/>
        <scheme val="minor"/>
      </rPr>
      <t>M</t>
    </r>
    <r>
      <rPr>
        <sz val="12"/>
        <rFont val="Calibri"/>
        <family val="2"/>
        <scheme val="minor"/>
      </rPr>
      <t xml:space="preserve"> = expected return on the market</t>
    </r>
  </si>
  <si>
    <r>
      <t>Therefore, r</t>
    </r>
    <r>
      <rPr>
        <vertAlign val="subscript"/>
        <sz val="12"/>
        <rFont val="Calibri"/>
        <family val="2"/>
        <scheme val="minor"/>
      </rPr>
      <t xml:space="preserve">M = </t>
    </r>
  </si>
  <si>
    <r>
      <t>r</t>
    </r>
    <r>
      <rPr>
        <b/>
        <vertAlign val="subscript"/>
        <sz val="12"/>
        <rFont val="Calibri"/>
        <family val="2"/>
        <scheme val="minor"/>
      </rPr>
      <t>f</t>
    </r>
    <r>
      <rPr>
        <b/>
        <sz val="12"/>
        <rFont val="Calibri"/>
        <family val="2"/>
        <scheme val="minor"/>
      </rPr>
      <t xml:space="preserve"> = </t>
    </r>
  </si>
  <si>
    <r>
      <t>(r</t>
    </r>
    <r>
      <rPr>
        <vertAlign val="subscript"/>
        <sz val="12"/>
        <rFont val="Calibri"/>
        <family val="2"/>
        <scheme val="minor"/>
      </rPr>
      <t>M</t>
    </r>
    <r>
      <rPr>
        <sz val="12"/>
        <rFont val="Calibri"/>
        <family val="2"/>
        <scheme val="minor"/>
      </rPr>
      <t xml:space="preserve"> – r</t>
    </r>
    <r>
      <rPr>
        <vertAlign val="subscript"/>
        <sz val="12"/>
        <rFont val="Calibri"/>
        <family val="2"/>
        <scheme val="minor"/>
      </rPr>
      <t>f</t>
    </r>
    <r>
      <rPr>
        <sz val="12"/>
        <rFont val="Calibri"/>
        <family val="2"/>
        <scheme val="minor"/>
      </rPr>
      <t>) =Market Risk Premium; assume 5.5% =</t>
    </r>
  </si>
  <si>
    <r>
      <t xml:space="preserve"> </t>
    </r>
    <r>
      <rPr>
        <b/>
        <sz val="12"/>
        <rFont val="Calibri"/>
        <family val="2"/>
        <scheme val="minor"/>
      </rPr>
      <t>r</t>
    </r>
    <r>
      <rPr>
        <b/>
        <vertAlign val="subscript"/>
        <sz val="12"/>
        <rFont val="Calibri"/>
        <family val="2"/>
        <scheme val="minor"/>
      </rPr>
      <t xml:space="preserve">s </t>
    </r>
    <r>
      <rPr>
        <b/>
        <sz val="12"/>
        <rFont val="Calibri"/>
        <family val="2"/>
        <scheme val="minor"/>
      </rPr>
      <t xml:space="preserve">= </t>
    </r>
  </si>
  <si>
    <r>
      <t>P</t>
    </r>
    <r>
      <rPr>
        <vertAlign val="subscript"/>
        <sz val="12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 = Current Stock Price</t>
    </r>
  </si>
  <si>
    <t>***Note: g is a new "g" different from the one in Part A</t>
  </si>
  <si>
    <r>
      <t>g = r</t>
    </r>
    <r>
      <rPr>
        <b/>
        <vertAlign val="subscript"/>
        <sz val="12"/>
        <rFont val="Calibri"/>
        <family val="2"/>
        <scheme val="minor"/>
      </rPr>
      <t>s</t>
    </r>
    <r>
      <rPr>
        <b/>
        <sz val="12"/>
        <rFont val="Calibri"/>
        <family val="2"/>
        <scheme val="minor"/>
      </rPr>
      <t xml:space="preserve"> – (D</t>
    </r>
    <r>
      <rPr>
        <b/>
        <vertAlign val="subscript"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>/ P</t>
    </r>
    <r>
      <rPr>
        <b/>
        <vertAlign val="subscript"/>
        <sz val="12"/>
        <rFont val="Calibri"/>
        <family val="2"/>
        <scheme val="minor"/>
      </rPr>
      <t>0</t>
    </r>
    <r>
      <rPr>
        <b/>
        <sz val="12"/>
        <rFont val="Calibri"/>
        <family val="2"/>
        <scheme val="minor"/>
      </rPr>
      <t>)</t>
    </r>
  </si>
  <si>
    <t>Calcalut g in</t>
  </si>
  <si>
    <t xml:space="preserve">g = </t>
  </si>
  <si>
    <t>Part A Answer</t>
  </si>
  <si>
    <t>Part B Answer</t>
  </si>
  <si>
    <r>
      <t>D</t>
    </r>
    <r>
      <rPr>
        <b/>
        <vertAlign val="subscript"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 xml:space="preserve">= </t>
    </r>
  </si>
  <si>
    <t>Number of Common Shares Outstanding</t>
  </si>
  <si>
    <t>Price Per Share (05/06/10 Close)</t>
  </si>
  <si>
    <t>Result: dividends were paid in 2008, 2009 and 2010 or 3 consecutive years</t>
  </si>
  <si>
    <t>UPS Statistics as of 12/31/2010</t>
  </si>
  <si>
    <t xml:space="preserve">Internet Research Results </t>
  </si>
  <si>
    <t>Calculate the expected growth rate of UPC using the CAPM.</t>
  </si>
</sst>
</file>

<file path=xl/styles.xml><?xml version="1.0" encoding="utf-8"?>
<styleSheet xmlns="http://schemas.openxmlformats.org/spreadsheetml/2006/main">
  <numFmts count="4">
    <numFmt numFmtId="164" formatCode="&quot;$&quot;#,##0"/>
    <numFmt numFmtId="165" formatCode="&quot;$&quot;#,##0.00"/>
    <numFmt numFmtId="166" formatCode="#,##0.0000"/>
    <numFmt numFmtId="167" formatCode="0.0000"/>
  </numFmts>
  <fonts count="16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vertAlign val="subscript"/>
      <sz val="12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u/>
      <sz val="12"/>
      <color theme="8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ouble">
        <color theme="9" tint="-0.24994659260841701"/>
      </left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 style="double">
        <color theme="9" tint="-0.24994659260841701"/>
      </bottom>
      <diagonal/>
    </border>
    <border>
      <left/>
      <right/>
      <top style="double">
        <color theme="9" tint="-0.24994659260841701"/>
      </top>
      <bottom style="double">
        <color theme="9" tint="-0.24994659260841701"/>
      </bottom>
      <diagonal/>
    </border>
    <border>
      <left/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2" fontId="2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0" fillId="0" borderId="1" xfId="0" applyBorder="1"/>
    <xf numFmtId="164" fontId="0" fillId="0" borderId="1" xfId="0" applyNumberFormat="1" applyBorder="1"/>
    <xf numFmtId="3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13" fillId="0" borderId="0" xfId="0" applyFont="1"/>
    <xf numFmtId="0" fontId="10" fillId="0" borderId="0" xfId="0" applyFont="1" applyAlignment="1">
      <alignment horizontal="left"/>
    </xf>
    <xf numFmtId="2" fontId="5" fillId="0" borderId="0" xfId="0" applyNumberFormat="1" applyFont="1"/>
    <xf numFmtId="165" fontId="2" fillId="0" borderId="0" xfId="0" applyNumberFormat="1" applyFont="1"/>
    <xf numFmtId="165" fontId="0" fillId="0" borderId="1" xfId="0" applyNumberFormat="1" applyBorder="1"/>
    <xf numFmtId="166" fontId="4" fillId="0" borderId="0" xfId="0" applyNumberFormat="1" applyFont="1"/>
    <xf numFmtId="0" fontId="10" fillId="0" borderId="0" xfId="0" applyFont="1" applyAlignment="1">
      <alignment horizontal="right"/>
    </xf>
    <xf numFmtId="167" fontId="4" fillId="0" borderId="0" xfId="0" applyNumberFormat="1" applyFont="1"/>
    <xf numFmtId="0" fontId="9" fillId="0" borderId="0" xfId="0" applyFont="1" applyAlignment="1">
      <alignment horizontal="right"/>
    </xf>
    <xf numFmtId="0" fontId="7" fillId="0" borderId="5" xfId="0" applyFont="1" applyBorder="1"/>
    <xf numFmtId="0" fontId="7" fillId="0" borderId="5" xfId="0" applyFont="1" applyBorder="1" applyAlignment="1">
      <alignment horizontal="right"/>
    </xf>
    <xf numFmtId="167" fontId="6" fillId="0" borderId="5" xfId="0" applyNumberFormat="1" applyFont="1" applyBorder="1"/>
    <xf numFmtId="0" fontId="6" fillId="0" borderId="6" xfId="0" applyFont="1" applyBorder="1"/>
    <xf numFmtId="167" fontId="6" fillId="0" borderId="6" xfId="0" applyNumberFormat="1" applyFont="1" applyBorder="1"/>
    <xf numFmtId="0" fontId="0" fillId="0" borderId="1" xfId="0" applyBorder="1" applyAlignment="1">
      <alignment horizontal="right"/>
    </xf>
    <xf numFmtId="165" fontId="0" fillId="0" borderId="0" xfId="0" applyNumberFormat="1"/>
    <xf numFmtId="0" fontId="10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opLeftCell="A130" workbookViewId="0">
      <selection activeCell="H7" sqref="H7"/>
    </sheetView>
  </sheetViews>
  <sheetFormatPr defaultRowHeight="15"/>
  <cols>
    <col min="1" max="1" width="14.28515625" customWidth="1"/>
    <col min="4" max="4" width="14.140625" customWidth="1"/>
    <col min="11" max="11" width="19.7109375" customWidth="1"/>
    <col min="12" max="12" width="15.7109375" customWidth="1"/>
    <col min="13" max="13" width="15.28515625" customWidth="1"/>
    <col min="14" max="14" width="15.140625" customWidth="1"/>
  </cols>
  <sheetData>
    <row r="1" spans="1:8" ht="15.75">
      <c r="A1" s="35" t="s">
        <v>48</v>
      </c>
      <c r="B1" s="35"/>
      <c r="C1" s="35"/>
      <c r="D1" s="35"/>
      <c r="E1" s="35"/>
      <c r="F1" s="35"/>
    </row>
    <row r="2" spans="1:8" ht="15.75">
      <c r="A2" s="1"/>
    </row>
    <row r="3" spans="1:8" ht="15.75">
      <c r="A3" s="1" t="s">
        <v>1</v>
      </c>
    </row>
    <row r="4" spans="1:8" ht="15.75">
      <c r="A4" s="5" t="s">
        <v>46</v>
      </c>
    </row>
    <row r="5" spans="1:8" ht="15.75">
      <c r="A5" s="5"/>
    </row>
    <row r="6" spans="1:8" ht="15.75">
      <c r="A6" s="1" t="s">
        <v>2</v>
      </c>
    </row>
    <row r="7" spans="1:8" ht="15.75">
      <c r="A7" s="5" t="s">
        <v>3</v>
      </c>
    </row>
    <row r="8" spans="1:8" ht="15.75">
      <c r="A8" s="3" t="s">
        <v>4</v>
      </c>
      <c r="B8" s="6">
        <v>0.68</v>
      </c>
    </row>
    <row r="9" spans="1:8" ht="15.75">
      <c r="A9" s="3" t="s">
        <v>5</v>
      </c>
      <c r="B9" s="6">
        <v>0.56999999999999995</v>
      </c>
    </row>
    <row r="10" spans="1:8" ht="15.75">
      <c r="A10" s="5"/>
    </row>
    <row r="11" spans="1:8" ht="26.25">
      <c r="A11" s="2" t="s">
        <v>6</v>
      </c>
    </row>
    <row r="12" spans="1:8" ht="15.75">
      <c r="A12" s="7"/>
    </row>
    <row r="13" spans="1:8">
      <c r="A13" s="8" t="s">
        <v>49</v>
      </c>
    </row>
    <row r="14" spans="1:8" ht="15.75">
      <c r="A14" s="5"/>
      <c r="B14" s="5"/>
      <c r="C14" s="5"/>
      <c r="D14" s="5"/>
      <c r="E14" s="5"/>
      <c r="F14" s="5"/>
      <c r="G14" s="5"/>
      <c r="H14" s="5"/>
    </row>
    <row r="15" spans="1:8" ht="15.75">
      <c r="A15" s="5"/>
      <c r="B15" s="5"/>
      <c r="C15" s="5"/>
      <c r="D15" s="5"/>
      <c r="E15" s="5"/>
      <c r="F15" s="5"/>
      <c r="G15" s="5"/>
      <c r="H15" s="5"/>
    </row>
    <row r="16" spans="1:8" ht="15.75">
      <c r="A16" s="9" t="s">
        <v>7</v>
      </c>
      <c r="B16" s="5"/>
      <c r="C16" s="5"/>
      <c r="D16" s="5"/>
      <c r="E16" s="5"/>
      <c r="F16" s="5"/>
      <c r="G16" s="5"/>
      <c r="H16" s="5"/>
    </row>
    <row r="17" spans="1:8" ht="15.75">
      <c r="A17" s="3" t="s">
        <v>5</v>
      </c>
      <c r="B17" s="6">
        <f>F25</f>
        <v>0.56999999999999995</v>
      </c>
      <c r="C17" s="5"/>
      <c r="D17" s="5"/>
      <c r="E17" s="5"/>
      <c r="F17" s="5"/>
      <c r="G17" s="5"/>
      <c r="H17" s="5"/>
    </row>
    <row r="18" spans="1:8" ht="15.75">
      <c r="A18" s="3" t="s">
        <v>10</v>
      </c>
      <c r="B18" s="6">
        <f>F28</f>
        <v>0.14099999999999999</v>
      </c>
      <c r="C18" s="5"/>
      <c r="D18" s="5"/>
      <c r="E18" s="5"/>
      <c r="F18" s="5"/>
      <c r="G18" s="5"/>
      <c r="H18" s="5"/>
    </row>
    <row r="19" spans="1:8" ht="16.5" thickBot="1">
      <c r="A19" s="24" t="s">
        <v>19</v>
      </c>
      <c r="B19" s="26">
        <f>(1-B17)*B18</f>
        <v>6.0630000000000003E-2</v>
      </c>
      <c r="C19" s="5"/>
      <c r="D19" s="5"/>
      <c r="E19" s="5"/>
      <c r="F19" s="5"/>
      <c r="G19" s="5"/>
      <c r="H19" s="5"/>
    </row>
    <row r="20" spans="1:8" ht="17.25" thickTop="1" thickBot="1">
      <c r="A20" s="3"/>
      <c r="B20" s="6"/>
      <c r="C20" s="5"/>
      <c r="D20" s="5"/>
      <c r="E20" s="5"/>
      <c r="F20" s="5"/>
      <c r="G20" s="5"/>
      <c r="H20" s="5"/>
    </row>
    <row r="21" spans="1:8" ht="17.25" thickTop="1" thickBot="1">
      <c r="A21" s="36" t="s">
        <v>47</v>
      </c>
      <c r="B21" s="37"/>
      <c r="C21" s="37"/>
      <c r="D21" s="37"/>
      <c r="E21" s="37"/>
      <c r="F21" s="37"/>
      <c r="G21" s="38"/>
      <c r="H21" s="5"/>
    </row>
    <row r="22" spans="1:8" ht="17.25" thickTop="1" thickBot="1">
      <c r="A22" s="36" t="s">
        <v>11</v>
      </c>
      <c r="B22" s="37"/>
      <c r="C22" s="38"/>
      <c r="D22" s="36" t="s">
        <v>12</v>
      </c>
      <c r="E22" s="37"/>
      <c r="F22" s="37"/>
      <c r="G22" s="38"/>
      <c r="H22" s="5"/>
    </row>
    <row r="23" spans="1:8" ht="17.25" thickTop="1" thickBot="1">
      <c r="A23" s="32"/>
      <c r="B23" s="33"/>
      <c r="C23" s="34"/>
      <c r="D23" s="11">
        <v>2008</v>
      </c>
      <c r="E23" s="11">
        <v>2009</v>
      </c>
      <c r="F23" s="11">
        <v>2010</v>
      </c>
      <c r="G23" s="11">
        <v>2010</v>
      </c>
      <c r="H23" s="5"/>
    </row>
    <row r="24" spans="1:8" ht="17.25" thickTop="1" thickBot="1">
      <c r="A24" s="32" t="s">
        <v>13</v>
      </c>
      <c r="B24" s="33"/>
      <c r="C24" s="34"/>
      <c r="D24" s="11"/>
      <c r="E24" s="11"/>
      <c r="F24" s="11"/>
      <c r="G24" s="11">
        <v>0.68</v>
      </c>
      <c r="H24" s="5"/>
    </row>
    <row r="25" spans="1:8" ht="17.25" thickTop="1" thickBot="1">
      <c r="A25" s="32" t="s">
        <v>14</v>
      </c>
      <c r="B25" s="33"/>
      <c r="C25" s="34"/>
      <c r="D25" s="11"/>
      <c r="E25" s="11"/>
      <c r="F25" s="11">
        <v>0.56999999999999995</v>
      </c>
      <c r="G25" s="11"/>
      <c r="H25" s="5"/>
    </row>
    <row r="26" spans="1:8" ht="17.25" thickTop="1" thickBot="1">
      <c r="A26" s="32" t="s">
        <v>45</v>
      </c>
      <c r="B26" s="33"/>
      <c r="C26" s="34"/>
      <c r="D26" s="11"/>
      <c r="E26" s="11"/>
      <c r="F26" s="19">
        <v>33.96</v>
      </c>
      <c r="G26" s="11"/>
      <c r="H26" s="5"/>
    </row>
    <row r="27" spans="1:8" ht="17.25" thickTop="1" thickBot="1">
      <c r="A27" s="32" t="s">
        <v>44</v>
      </c>
      <c r="B27" s="33"/>
      <c r="C27" s="34"/>
      <c r="D27" s="11"/>
      <c r="E27" s="11"/>
      <c r="F27" s="13">
        <v>1690000000</v>
      </c>
      <c r="G27" s="11"/>
    </row>
    <row r="28" spans="1:8" ht="17.25" thickTop="1" thickBot="1">
      <c r="A28" s="32" t="s">
        <v>15</v>
      </c>
      <c r="B28" s="33"/>
      <c r="C28" s="34"/>
      <c r="D28" s="11"/>
      <c r="E28" s="11"/>
      <c r="F28" s="29">
        <v>0.14099999999999999</v>
      </c>
      <c r="G28" s="11"/>
    </row>
    <row r="29" spans="1:8" ht="17.25" thickTop="1" thickBot="1">
      <c r="A29" s="32" t="s">
        <v>25</v>
      </c>
      <c r="B29" s="33"/>
      <c r="C29" s="34"/>
      <c r="D29" s="12">
        <v>1709000000</v>
      </c>
      <c r="E29" s="12">
        <v>1521000000</v>
      </c>
      <c r="F29" s="12">
        <v>1525000000</v>
      </c>
      <c r="G29" s="11"/>
    </row>
    <row r="30" spans="1:8" ht="17.25" thickTop="1" thickBot="1">
      <c r="A30" s="32" t="s">
        <v>16</v>
      </c>
      <c r="B30" s="33"/>
      <c r="C30" s="34"/>
      <c r="D30" s="12">
        <v>4395000000</v>
      </c>
      <c r="E30" s="12">
        <v>2260000000</v>
      </c>
      <c r="F30" s="14">
        <v>2661000000</v>
      </c>
      <c r="G30" s="12"/>
    </row>
    <row r="31" spans="1:8" ht="17.25" thickTop="1" thickBot="1">
      <c r="A31" s="32" t="s">
        <v>17</v>
      </c>
      <c r="B31" s="33"/>
      <c r="C31" s="34"/>
      <c r="D31" s="12">
        <v>17714000000</v>
      </c>
      <c r="E31" s="12">
        <v>17777000000</v>
      </c>
      <c r="F31" s="14">
        <v>19393000000</v>
      </c>
      <c r="G31" s="12"/>
    </row>
    <row r="32" spans="1:8" ht="16.5" thickTop="1">
      <c r="A32" s="5"/>
      <c r="B32" s="5"/>
    </row>
    <row r="33" spans="1:11" ht="15.75">
      <c r="A33" s="3" t="s">
        <v>18</v>
      </c>
      <c r="B33" s="5"/>
      <c r="D33" s="6">
        <f t="shared" ref="D33:E33" si="0">D30/D31</f>
        <v>0.24810884046516879</v>
      </c>
      <c r="E33" s="6">
        <f t="shared" si="0"/>
        <v>0.12713056196208583</v>
      </c>
      <c r="F33" s="6">
        <f>F30/F31</f>
        <v>0.13721445882534936</v>
      </c>
    </row>
    <row r="34" spans="1:11" ht="15.75">
      <c r="A34" s="3" t="s">
        <v>26</v>
      </c>
      <c r="B34" s="5"/>
      <c r="F34" s="18">
        <f>F29/F27</f>
        <v>0.90236686390532539</v>
      </c>
    </row>
    <row r="35" spans="1:11" ht="15.75">
      <c r="A35" s="5"/>
      <c r="B35" s="5"/>
    </row>
    <row r="36" spans="1:11" ht="16.5" thickBot="1">
      <c r="E36" s="4" t="s">
        <v>41</v>
      </c>
      <c r="F36" s="24" t="s">
        <v>19</v>
      </c>
      <c r="G36" s="26">
        <f>B19</f>
        <v>6.0630000000000003E-2</v>
      </c>
    </row>
    <row r="37" spans="1:11" ht="16.5" thickTop="1" thickBot="1">
      <c r="E37" s="4" t="s">
        <v>42</v>
      </c>
      <c r="F37" s="27" t="s">
        <v>40</v>
      </c>
      <c r="G37" s="28">
        <f>B69</f>
        <v>2.0828537576403853E-2</v>
      </c>
    </row>
    <row r="38" spans="1:11" ht="15.75" thickTop="1"/>
    <row r="41" spans="1:11" ht="15.75">
      <c r="J41" s="5"/>
    </row>
    <row r="42" spans="1:11" ht="15.75">
      <c r="J42" s="5"/>
      <c r="K42" s="30"/>
    </row>
    <row r="43" spans="1:11" ht="15.75">
      <c r="J43" s="5"/>
    </row>
    <row r="44" spans="1:11" ht="26.25">
      <c r="A44" s="2" t="s">
        <v>20</v>
      </c>
      <c r="D44" s="5"/>
      <c r="E44" s="5"/>
      <c r="F44" s="5"/>
      <c r="G44" s="5"/>
      <c r="H44" s="5"/>
      <c r="I44" s="5"/>
      <c r="J44" s="5"/>
    </row>
    <row r="45" spans="1:11" ht="15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.75">
      <c r="A46" s="15" t="s">
        <v>0</v>
      </c>
      <c r="B46" s="5"/>
      <c r="C46" s="5"/>
      <c r="D46" s="5"/>
      <c r="E46" s="5"/>
      <c r="F46" s="5"/>
      <c r="G46" s="5"/>
      <c r="H46" s="5"/>
      <c r="I46" s="5"/>
      <c r="J46" s="5"/>
    </row>
    <row r="47" spans="1:11" ht="15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9.5">
      <c r="A48" s="9" t="s">
        <v>21</v>
      </c>
      <c r="B48" s="5"/>
      <c r="C48" s="5"/>
      <c r="D48" s="5"/>
      <c r="E48" s="5"/>
      <c r="F48" s="5"/>
      <c r="G48" s="5"/>
      <c r="H48" s="5"/>
      <c r="I48" s="5"/>
      <c r="J48" s="5"/>
    </row>
    <row r="49" spans="1:10" ht="15.75">
      <c r="A49" s="9"/>
      <c r="B49" s="5"/>
      <c r="C49" s="5"/>
      <c r="D49" s="5"/>
      <c r="E49" s="5"/>
      <c r="F49" s="5"/>
      <c r="G49" s="5"/>
      <c r="H49" s="5"/>
      <c r="I49" s="5"/>
      <c r="J49" s="5"/>
    </row>
    <row r="50" spans="1:10" ht="18.75">
      <c r="A50" s="9" t="s">
        <v>22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ht="18.75">
      <c r="A51" s="9" t="s">
        <v>23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ht="18.75">
      <c r="A52" s="10" t="s">
        <v>24</v>
      </c>
      <c r="B52" s="5" t="s">
        <v>27</v>
      </c>
      <c r="C52" s="5"/>
      <c r="D52" s="5"/>
      <c r="E52" s="17"/>
      <c r="F52" s="5"/>
      <c r="G52" s="5"/>
      <c r="H52" s="5"/>
      <c r="I52" s="5"/>
      <c r="J52" s="5"/>
    </row>
    <row r="53" spans="1:10" ht="18.75">
      <c r="A53" s="21" t="s">
        <v>43</v>
      </c>
      <c r="B53" s="20">
        <f>F34*(1+B19)</f>
        <v>0.95707736686390521</v>
      </c>
      <c r="C53" s="5"/>
      <c r="D53" s="5"/>
      <c r="E53" s="17"/>
      <c r="F53" s="5"/>
      <c r="G53" s="5"/>
      <c r="H53" s="5"/>
      <c r="I53" s="5"/>
      <c r="J53" s="5"/>
    </row>
    <row r="54" spans="1:10" ht="15.75">
      <c r="A54" s="10"/>
      <c r="B54" s="5"/>
      <c r="C54" s="5"/>
      <c r="D54" s="5"/>
      <c r="E54" s="17"/>
      <c r="F54" s="5"/>
      <c r="G54" s="5"/>
      <c r="H54" s="5"/>
      <c r="I54" s="5"/>
      <c r="J54" s="5"/>
    </row>
    <row r="55" spans="1:10" ht="18.75">
      <c r="A55" s="9" t="s">
        <v>8</v>
      </c>
      <c r="B55" s="5" t="s">
        <v>37</v>
      </c>
      <c r="C55" s="5"/>
      <c r="D55" s="5"/>
      <c r="E55" s="5"/>
      <c r="F55" s="5"/>
      <c r="G55" s="5"/>
      <c r="H55" s="5"/>
      <c r="I55" s="5"/>
      <c r="J55" s="5"/>
    </row>
    <row r="56" spans="1:10" ht="18.75">
      <c r="A56" s="9" t="s">
        <v>36</v>
      </c>
      <c r="B56" s="5"/>
      <c r="C56" s="5"/>
      <c r="D56" s="5"/>
      <c r="E56" s="5"/>
      <c r="F56" s="5"/>
      <c r="G56" s="5"/>
      <c r="H56" s="5"/>
      <c r="I56" s="5"/>
      <c r="J56" s="5"/>
    </row>
    <row r="57" spans="1:10" ht="18.75">
      <c r="A57" s="16" t="s">
        <v>38</v>
      </c>
      <c r="B57" s="5"/>
      <c r="C57" s="5"/>
      <c r="D57" s="5"/>
      <c r="E57" s="5"/>
      <c r="F57" s="5"/>
      <c r="G57" s="5"/>
      <c r="H57" s="5"/>
      <c r="I57" s="5"/>
      <c r="J57" s="5"/>
    </row>
    <row r="58" spans="1:10" ht="18.75">
      <c r="A58" s="9" t="s">
        <v>28</v>
      </c>
      <c r="B58" s="5"/>
      <c r="C58" s="5"/>
      <c r="D58" s="5"/>
      <c r="E58" s="5"/>
      <c r="F58" s="5"/>
      <c r="G58" s="5"/>
      <c r="H58" s="5"/>
      <c r="I58" s="5"/>
      <c r="J58" s="5"/>
    </row>
    <row r="59" spans="1:10" ht="18.75">
      <c r="A59" s="9" t="s">
        <v>9</v>
      </c>
      <c r="B59" s="5"/>
      <c r="C59" s="5"/>
      <c r="D59" s="5"/>
      <c r="E59" s="5"/>
      <c r="F59" s="5"/>
      <c r="G59" s="5"/>
      <c r="H59" s="5"/>
      <c r="I59" s="5"/>
      <c r="J59" s="5"/>
    </row>
    <row r="60" spans="1:10" ht="15.75">
      <c r="A60" s="31" t="s">
        <v>29</v>
      </c>
      <c r="B60" s="31"/>
      <c r="C60" s="31"/>
      <c r="D60" s="31"/>
      <c r="E60" s="31"/>
      <c r="F60" s="31"/>
      <c r="G60" s="31"/>
      <c r="H60" s="31"/>
      <c r="I60" s="31"/>
      <c r="J60" s="5"/>
    </row>
    <row r="61" spans="1:10" ht="18.75">
      <c r="A61" s="21" t="s">
        <v>33</v>
      </c>
      <c r="B61" s="22">
        <v>0.01</v>
      </c>
      <c r="C61" s="5"/>
      <c r="D61" s="5"/>
      <c r="E61" s="5"/>
      <c r="F61" s="5"/>
      <c r="G61" s="5"/>
      <c r="H61" s="5"/>
      <c r="I61" s="5"/>
      <c r="J61" s="5"/>
    </row>
    <row r="62" spans="1:10" ht="15.75">
      <c r="A62" s="9" t="s">
        <v>30</v>
      </c>
      <c r="B62" s="5"/>
      <c r="C62" s="5"/>
      <c r="D62" s="5"/>
      <c r="E62" s="5"/>
      <c r="F62" s="5"/>
      <c r="G62" s="5"/>
      <c r="H62" s="5"/>
      <c r="I62" s="5"/>
      <c r="J62" s="5"/>
    </row>
    <row r="63" spans="1:10" ht="18.75">
      <c r="A63" s="9" t="s">
        <v>31</v>
      </c>
      <c r="B63" s="5"/>
      <c r="C63" s="5"/>
      <c r="D63" s="5"/>
      <c r="E63" s="5"/>
      <c r="F63" s="5"/>
      <c r="G63" s="5"/>
      <c r="H63" s="5"/>
      <c r="I63" s="5"/>
      <c r="J63" s="5"/>
    </row>
    <row r="64" spans="1:10" ht="18.75">
      <c r="A64" s="9" t="s">
        <v>34</v>
      </c>
      <c r="B64" s="5"/>
      <c r="C64" s="5"/>
      <c r="D64" s="5"/>
      <c r="E64" s="22">
        <f>0.055</f>
        <v>5.5E-2</v>
      </c>
      <c r="F64" s="5"/>
      <c r="G64" s="5"/>
      <c r="H64" s="5"/>
      <c r="I64" s="5"/>
      <c r="J64" s="5"/>
    </row>
    <row r="65" spans="1:10" ht="18.75">
      <c r="A65" s="9" t="s">
        <v>32</v>
      </c>
      <c r="B65" s="22">
        <f>E64+B61</f>
        <v>6.5000000000000002E-2</v>
      </c>
      <c r="C65" s="5"/>
      <c r="D65" s="5"/>
      <c r="E65" s="5"/>
      <c r="F65" s="5"/>
      <c r="G65" s="5"/>
      <c r="H65" s="5"/>
      <c r="I65" s="5"/>
      <c r="J65" s="5"/>
    </row>
    <row r="66" spans="1:10" ht="18.75">
      <c r="A66" s="23" t="s">
        <v>35</v>
      </c>
      <c r="B66" s="22">
        <f>B61+(G24*(B65-B61))</f>
        <v>4.7400000000000005E-2</v>
      </c>
      <c r="C66" s="5"/>
      <c r="D66" s="5"/>
      <c r="E66" s="5"/>
      <c r="F66" s="5"/>
      <c r="G66" s="5"/>
      <c r="H66" s="5"/>
      <c r="I66" s="5"/>
    </row>
    <row r="67" spans="1:10" ht="15.75">
      <c r="A67" s="9"/>
      <c r="B67" s="22"/>
      <c r="C67" s="5"/>
      <c r="D67" s="5"/>
      <c r="E67" s="5"/>
      <c r="F67" s="5"/>
      <c r="G67" s="5"/>
      <c r="H67" s="5"/>
      <c r="I67" s="5"/>
    </row>
    <row r="68" spans="1:10" ht="18.75">
      <c r="A68" s="9" t="s">
        <v>39</v>
      </c>
      <c r="B68" s="16" t="s">
        <v>38</v>
      </c>
      <c r="C68" s="5"/>
      <c r="D68" s="5"/>
      <c r="E68" s="5"/>
      <c r="F68" s="5"/>
      <c r="G68" s="5"/>
      <c r="H68" s="5"/>
      <c r="I68" s="5"/>
    </row>
    <row r="69" spans="1:10" ht="16.5" thickBot="1">
      <c r="A69" s="25" t="s">
        <v>40</v>
      </c>
      <c r="B69" s="26">
        <f>B66-(F34/F26)</f>
        <v>2.0828537576403853E-2</v>
      </c>
    </row>
    <row r="70" spans="1:10" ht="15.75" thickTop="1"/>
  </sheetData>
  <mergeCells count="14">
    <mergeCell ref="A1:F1"/>
    <mergeCell ref="A25:C25"/>
    <mergeCell ref="A21:G21"/>
    <mergeCell ref="A22:C22"/>
    <mergeCell ref="D22:G22"/>
    <mergeCell ref="A23:C23"/>
    <mergeCell ref="A24:C24"/>
    <mergeCell ref="A60:I60"/>
    <mergeCell ref="A28:C28"/>
    <mergeCell ref="A30:C30"/>
    <mergeCell ref="A31:C31"/>
    <mergeCell ref="A26:C26"/>
    <mergeCell ref="A27:C27"/>
    <mergeCell ref="A29:C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EM01</dc:creator>
  <cp:lastModifiedBy>EM01</cp:lastModifiedBy>
  <cp:revision>0</cp:revision>
  <dcterms:created xsi:type="dcterms:W3CDTF">2015-12-10T10:31:23Z</dcterms:created>
  <dcterms:modified xsi:type="dcterms:W3CDTF">2015-12-10T10:31:23Z</dcterms:modified>
</cp:coreProperties>
</file>