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per6674\Desktop\"/>
    </mc:Choice>
  </mc:AlternateContent>
  <workbookProtection workbookPassword="D8EA" lockStructure="1"/>
  <bookViews>
    <workbookView xWindow="0" yWindow="0" windowWidth="28800" windowHeight="12435"/>
  </bookViews>
  <sheets>
    <sheet name="Pr. 6-2B" sheetId="1" r:id="rId1"/>
    <sheet name="Sol" sheetId="11" state="hidden" r:id="rId2"/>
  </sheets>
  <definedNames>
    <definedName name="_xlnm.Print_Area" localSheetId="0">'Pr. 6-2B'!$A$1:$K$59</definedName>
  </definedNames>
  <calcPr calcId="162913" fullPrecision="0" concurrentCalc="0"/>
</workbook>
</file>

<file path=xl/calcChain.xml><?xml version="1.0" encoding="utf-8"?>
<calcChain xmlns="http://schemas.openxmlformats.org/spreadsheetml/2006/main">
  <c r="K17" i="1" l="1"/>
  <c r="D5" i="11"/>
  <c r="A5" i="1"/>
  <c r="K17" i="11"/>
  <c r="E18" i="11"/>
  <c r="K18" i="11"/>
  <c r="K19" i="11"/>
  <c r="H20" i="11"/>
  <c r="K20" i="11"/>
  <c r="K21" i="11"/>
  <c r="H22" i="11"/>
  <c r="K22" i="11"/>
  <c r="K23" i="11"/>
  <c r="E24" i="11"/>
  <c r="K24" i="11"/>
  <c r="K25" i="11"/>
  <c r="K26" i="11"/>
  <c r="H27" i="11"/>
  <c r="K27" i="11"/>
  <c r="K28" i="11"/>
  <c r="K29" i="11"/>
  <c r="H30" i="11"/>
  <c r="H31" i="11"/>
  <c r="H32" i="11"/>
  <c r="K32" i="11"/>
  <c r="E33" i="11"/>
  <c r="K33" i="11"/>
  <c r="K34" i="11"/>
  <c r="H35" i="11"/>
  <c r="H37" i="11"/>
  <c r="H42" i="11"/>
  <c r="H43" i="11"/>
  <c r="H44" i="11"/>
  <c r="K35" i="11"/>
  <c r="K36" i="11"/>
  <c r="K37" i="11"/>
  <c r="K38" i="11"/>
  <c r="E39" i="11"/>
  <c r="K39" i="11"/>
  <c r="K40" i="11"/>
  <c r="K41" i="11"/>
  <c r="K42" i="11"/>
  <c r="K43" i="11"/>
  <c r="K44" i="11"/>
  <c r="G48" i="11"/>
  <c r="J48" i="11"/>
  <c r="G49" i="11"/>
  <c r="J49" i="11"/>
  <c r="H50" i="11"/>
  <c r="F54" i="11"/>
  <c r="I55" i="1"/>
  <c r="I49" i="1"/>
  <c r="L44" i="1"/>
  <c r="L42" i="1"/>
  <c r="L40" i="1"/>
  <c r="L38" i="1"/>
  <c r="L36" i="1"/>
  <c r="L34" i="1"/>
  <c r="L32" i="1"/>
  <c r="L28" i="1"/>
  <c r="L26" i="1"/>
  <c r="L24" i="1"/>
  <c r="L22" i="1"/>
  <c r="L20" i="1"/>
  <c r="L18" i="1"/>
  <c r="A11" i="1"/>
  <c r="I50" i="1"/>
  <c r="I48" i="1"/>
  <c r="L43" i="1"/>
  <c r="L41" i="1"/>
  <c r="L39" i="1"/>
  <c r="L37" i="1"/>
  <c r="L35" i="1"/>
  <c r="L33" i="1"/>
  <c r="L29" i="1"/>
  <c r="L27" i="1"/>
  <c r="L25" i="1"/>
  <c r="L23" i="1"/>
  <c r="L21" i="1"/>
  <c r="L19" i="1"/>
  <c r="AD2" i="1"/>
  <c r="AD4" i="1"/>
  <c r="AD6" i="1"/>
  <c r="AD8" i="1"/>
  <c r="AD10" i="1"/>
  <c r="D5" i="1"/>
</calcChain>
</file>

<file path=xl/comments1.xml><?xml version="1.0" encoding="utf-8"?>
<comments xmlns="http://schemas.openxmlformats.org/spreadsheetml/2006/main">
  <authors>
    <author xml:space="preserve"> cpence</author>
    <author>Mark Sears</author>
  </authors>
  <commentList>
    <comment ref="K18" authorId="0" shapeId="0">
      <text>
        <r>
          <rPr>
            <sz val="8"/>
            <color indexed="81"/>
            <rFont val="Tahoma"/>
            <family val="2"/>
          </rPr>
          <t>Place the earliest units first, above the units that were received later.</t>
        </r>
      </text>
    </comment>
    <comment ref="K20" authorId="0" shapeId="0">
      <text>
        <r>
          <rPr>
            <sz val="8"/>
            <color indexed="81"/>
            <rFont val="Tahoma"/>
            <family val="2"/>
          </rPr>
          <t>Place the earliest units first, above the units that were received later.</t>
        </r>
      </text>
    </comment>
    <comment ref="K22" authorId="0" shapeId="0">
      <text>
        <r>
          <rPr>
            <sz val="8"/>
            <color indexed="81"/>
            <rFont val="Tahoma"/>
            <family val="2"/>
          </rPr>
          <t>Place the earliest units first, above the units that were received later.</t>
        </r>
      </text>
    </comment>
    <comment ref="K24" authorId="0" shapeId="0">
      <text>
        <r>
          <rPr>
            <sz val="8"/>
            <color indexed="81"/>
            <rFont val="Tahoma"/>
            <family val="2"/>
          </rPr>
          <t>Place the earliest units first, above the units that were received later.</t>
        </r>
      </text>
    </comment>
    <comment ref="K27" authorId="0" shapeId="0">
      <text>
        <r>
          <rPr>
            <sz val="8"/>
            <color indexed="81"/>
            <rFont val="Tahoma"/>
            <family val="2"/>
          </rPr>
          <t>Place the earliest units first, above the units that were received later.</t>
        </r>
      </text>
    </comment>
    <comment ref="H30" authorId="0" shapeId="0">
      <text>
        <r>
          <rPr>
            <sz val="8"/>
            <color indexed="81"/>
            <rFont val="Tahoma"/>
            <family val="2"/>
          </rPr>
          <t>Place the latest units first, above the units that were received earlier.</t>
        </r>
      </text>
    </comment>
    <comment ref="H44" authorId="0" shapeId="0">
      <text>
        <r>
          <rPr>
            <sz val="8"/>
            <color indexed="81"/>
            <rFont val="Tahoma"/>
            <family val="2"/>
          </rPr>
          <t>Enter the total of column H, the total cost of merchandise sold.</t>
        </r>
      </text>
    </comment>
    <comment ref="K44" authorId="0" shapeId="0">
      <text>
        <r>
          <rPr>
            <sz val="8"/>
            <color indexed="81"/>
            <rFont val="Tahoma"/>
            <family val="2"/>
          </rPr>
          <t>Enter the ending inventory balance.</t>
        </r>
      </text>
    </comment>
    <comment ref="H55" authorId="1" shapeId="0">
      <text>
        <r>
          <rPr>
            <sz val="9"/>
            <color indexed="81"/>
            <rFont val="Tahoma"/>
            <family val="2"/>
          </rPr>
          <t>This should equal the ending inventory balance in part 1.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 cpence</author>
    <author>Mark Sears</author>
  </authors>
  <commentList>
    <comment ref="K18" authorId="0" shapeId="0">
      <text>
        <r>
          <rPr>
            <sz val="8"/>
            <color indexed="81"/>
            <rFont val="Tahoma"/>
            <family val="2"/>
          </rPr>
          <t>Place the earliest units first, above the units that were received later.</t>
        </r>
      </text>
    </comment>
    <comment ref="K20" authorId="0" shapeId="0">
      <text>
        <r>
          <rPr>
            <sz val="8"/>
            <color indexed="81"/>
            <rFont val="Tahoma"/>
            <family val="2"/>
          </rPr>
          <t>Place the earliest units first, above the units that were received later.</t>
        </r>
      </text>
    </comment>
    <comment ref="K22" authorId="0" shapeId="0">
      <text>
        <r>
          <rPr>
            <sz val="8"/>
            <color indexed="81"/>
            <rFont val="Tahoma"/>
            <family val="2"/>
          </rPr>
          <t>Place the earliest units first, above the units that were received later.</t>
        </r>
      </text>
    </comment>
    <comment ref="K24" authorId="0" shapeId="0">
      <text>
        <r>
          <rPr>
            <sz val="8"/>
            <color indexed="81"/>
            <rFont val="Tahoma"/>
            <family val="2"/>
          </rPr>
          <t>Place the earliest units first, above the units that were received later.</t>
        </r>
      </text>
    </comment>
    <comment ref="K27" authorId="0" shapeId="0">
      <text>
        <r>
          <rPr>
            <sz val="8"/>
            <color indexed="81"/>
            <rFont val="Tahoma"/>
            <family val="2"/>
          </rPr>
          <t>Place the earliest units first, above the units that were received later.</t>
        </r>
      </text>
    </comment>
    <comment ref="H30" authorId="0" shapeId="0">
      <text>
        <r>
          <rPr>
            <sz val="8"/>
            <color indexed="81"/>
            <rFont val="Tahoma"/>
            <family val="2"/>
          </rPr>
          <t>Place the latest units first, above the units that were received earlier.</t>
        </r>
      </text>
    </comment>
    <comment ref="H44" authorId="0" shapeId="0">
      <text>
        <r>
          <rPr>
            <sz val="8"/>
            <color indexed="81"/>
            <rFont val="Tahoma"/>
            <family val="2"/>
          </rPr>
          <t>Enter the total of column H, the total cost of merchandise sold.</t>
        </r>
      </text>
    </comment>
    <comment ref="K44" authorId="0" shapeId="0">
      <text>
        <r>
          <rPr>
            <sz val="8"/>
            <color indexed="81"/>
            <rFont val="Tahoma"/>
            <family val="2"/>
          </rPr>
          <t>Enter the ending inventory balance.</t>
        </r>
      </text>
    </comment>
    <comment ref="H55" authorId="1" shapeId="0">
      <text>
        <r>
          <rPr>
            <sz val="9"/>
            <color indexed="81"/>
            <rFont val="Tahoma"/>
            <family val="2"/>
          </rPr>
          <t>This should equal the ending inventory balance in part 1.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<sst xmlns="http://schemas.openxmlformats.org/spreadsheetml/2006/main" count="103" uniqueCount="51">
  <si>
    <t>Date</t>
  </si>
  <si>
    <t>Purchases</t>
  </si>
  <si>
    <t>Quantity</t>
  </si>
  <si>
    <t>Cost of Merchandise Sold</t>
  </si>
  <si>
    <t>Inventory</t>
  </si>
  <si>
    <t>3.</t>
  </si>
  <si>
    <t>10</t>
  </si>
  <si>
    <t>Balances</t>
  </si>
  <si>
    <t>28</t>
  </si>
  <si>
    <t>Accounts Receivable</t>
  </si>
  <si>
    <t>Sales</t>
  </si>
  <si>
    <t>Merchandise Inventory</t>
  </si>
  <si>
    <t>1.</t>
  </si>
  <si>
    <t>2.</t>
  </si>
  <si>
    <t>30</t>
  </si>
  <si>
    <t>Unit
Cost</t>
  </si>
  <si>
    <t>Total
Cost</t>
  </si>
  <si>
    <t>Ending inventory cost</t>
  </si>
  <si>
    <t># Incorrect N-box and B-box entries   COUNTIF(B15:G24,"~*")</t>
  </si>
  <si>
    <t># N-box Incorrects due to blanks   COUNTIF(B15:AT24,"  ")</t>
  </si>
  <si>
    <t># N-box +B-box corrects   COUNTIF(B15:AT24," ")</t>
  </si>
  <si>
    <t>Total  SUM(AD13:AD15)</t>
  </si>
  <si>
    <t>Percentage  =(AD16-AD13-AD14)/AD16</t>
  </si>
  <si>
    <t>Notes:</t>
  </si>
  <si>
    <t>If number-entry or blank-entry box is incorrect, returns "*"</t>
  </si>
  <si>
    <t>If number-entry or blank-entry box is correct, returns single space, " "</t>
  </si>
  <si>
    <t>Use data verification to set data entry to whole number &gt;= 0, and use drop-downs for lables and names, so that students can't enter a space in a box and have it counted as correct.</t>
  </si>
  <si>
    <t>Conditional formatting might be used but wasn't here, to hide some of the error check return symbols. If A1 = "~*", then font = red, if something else, then font = background color.</t>
  </si>
  <si>
    <r>
      <t>Instructions</t>
    </r>
    <r>
      <rPr>
        <b/>
        <sz val="10"/>
        <color indexed="9"/>
        <rFont val="Arial Black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</t>
    </r>
  </si>
  <si>
    <t>Answers are entered in the cells with gray backgrounds.</t>
  </si>
  <si>
    <t>Cells with non-gray backgrounds are protected and cannot be edited.</t>
  </si>
  <si>
    <t>Solution</t>
  </si>
  <si>
    <t xml:space="preserve">Name:   </t>
  </si>
  <si>
    <t xml:space="preserve">Section:   </t>
  </si>
  <si>
    <t xml:space="preserve">Key Code:    </t>
  </si>
  <si>
    <t>An asterisk (*) will appear to the right of an incorrect entry. In part 1, only final inventory cost - Column K - will be graded.</t>
  </si>
  <si>
    <t>8</t>
  </si>
  <si>
    <t>11</t>
  </si>
  <si>
    <t>21</t>
  </si>
  <si>
    <t>19</t>
  </si>
  <si>
    <t>16</t>
  </si>
  <si>
    <t>Total sales</t>
  </si>
  <si>
    <t>Total cost of goods sold</t>
  </si>
  <si>
    <t>Gross profit</t>
  </si>
  <si>
    <t>[Key code here]</t>
  </si>
  <si>
    <t>May  8</t>
  </si>
  <si>
    <t>June  5</t>
  </si>
  <si>
    <t xml:space="preserve">Scoring:   </t>
  </si>
  <si>
    <t>Apr.   3</t>
  </si>
  <si>
    <t>Problem 6-2B</t>
  </si>
  <si>
    <t>Cost of Goods 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</si>
</sst>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"/>
    <numFmt numFmtId="165" formatCode="&quot;$&quot;#,##0.0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sz val="10"/>
      <name val="Arial Narrow"/>
      <family val="2"/>
    </font>
    <font>
      <i/>
      <sz val="12"/>
      <color indexed="9"/>
      <name val="Arial Black"/>
      <family val="2"/>
    </font>
    <font>
      <b/>
      <sz val="8"/>
      <name val="Arial Narrow"/>
      <family val="2"/>
    </font>
    <font>
      <u val="double"/>
      <sz val="10"/>
      <color indexed="10"/>
      <name val="Arial"/>
      <family val="2"/>
    </font>
    <font>
      <sz val="8"/>
      <color indexed="23"/>
      <name val="Arial"/>
      <family val="2"/>
    </font>
    <font>
      <b/>
      <i/>
      <sz val="10"/>
      <color indexed="9"/>
      <name val="Arial Black"/>
      <family val="2"/>
    </font>
    <font>
      <b/>
      <sz val="10"/>
      <color indexed="9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22"/>
      </patternFill>
    </fill>
    <fill>
      <patternFill patternType="solid">
        <fgColor indexed="42"/>
        <bgColor indexed="2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double">
        <color indexed="64"/>
      </bottom>
      <diagonal/>
    </border>
    <border>
      <left style="thin">
        <color indexed="55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1">
    <xf numFmtId="0" fontId="0" fillId="0" borderId="0" xfId="0"/>
    <xf numFmtId="0" fontId="4" fillId="0" borderId="0" xfId="0" applyFont="1"/>
    <xf numFmtId="0" fontId="4" fillId="0" borderId="0" xfId="0" applyFont="1" applyProtection="1">
      <protection hidden="1"/>
    </xf>
    <xf numFmtId="0" fontId="0" fillId="0" borderId="0" xfId="0" applyBorder="1" applyAlignment="1" applyProtection="1">
      <alignment horizontal="left"/>
    </xf>
    <xf numFmtId="3" fontId="0" fillId="0" borderId="0" xfId="0" applyNumberForma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49" fontId="0" fillId="0" borderId="0" xfId="0" applyNumberFormat="1" applyFill="1" applyBorder="1" applyProtection="1"/>
    <xf numFmtId="1" fontId="0" fillId="0" borderId="0" xfId="0" applyNumberFormat="1" applyFill="1" applyBorder="1" applyAlignment="1" applyProtection="1">
      <alignment horizontal="center"/>
    </xf>
    <xf numFmtId="165" fontId="0" fillId="0" borderId="0" xfId="0" applyNumberForma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49" fontId="0" fillId="2" borderId="1" xfId="0" applyNumberFormat="1" applyFill="1" applyBorder="1" applyAlignment="1" applyProtection="1">
      <alignment horizontal="right"/>
    </xf>
    <xf numFmtId="49" fontId="0" fillId="2" borderId="2" xfId="0" applyNumberFormat="1" applyFill="1" applyBorder="1" applyAlignment="1" applyProtection="1">
      <alignment horizontal="right"/>
    </xf>
    <xf numFmtId="0" fontId="0" fillId="0" borderId="0" xfId="0" applyProtection="1"/>
    <xf numFmtId="3" fontId="0" fillId="2" borderId="0" xfId="0" applyNumberFormat="1" applyFill="1" applyBorder="1" applyAlignment="1" applyProtection="1">
      <alignment horizontal="right"/>
    </xf>
    <xf numFmtId="3" fontId="0" fillId="2" borderId="3" xfId="0" applyNumberFormat="1" applyFill="1" applyBorder="1" applyAlignment="1" applyProtection="1">
      <alignment horizontal="right"/>
    </xf>
    <xf numFmtId="49" fontId="0" fillId="2" borderId="4" xfId="0" applyNumberFormat="1" applyFill="1" applyBorder="1" applyAlignment="1" applyProtection="1"/>
    <xf numFmtId="3" fontId="0" fillId="2" borderId="4" xfId="0" applyNumberFormat="1" applyFill="1" applyBorder="1" applyAlignment="1" applyProtection="1">
      <alignment horizontal="right"/>
    </xf>
    <xf numFmtId="3" fontId="0" fillId="2" borderId="5" xfId="0" applyNumberFormat="1" applyFill="1" applyBorder="1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0" fontId="4" fillId="0" borderId="0" xfId="0" applyFont="1" applyProtection="1"/>
    <xf numFmtId="49" fontId="0" fillId="3" borderId="1" xfId="0" applyNumberFormat="1" applyFill="1" applyBorder="1" applyAlignment="1" applyProtection="1">
      <alignment horizontal="right" indent="1"/>
    </xf>
    <xf numFmtId="3" fontId="0" fillId="0" borderId="0" xfId="0" applyNumberFormat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left"/>
    </xf>
    <xf numFmtId="49" fontId="4" fillId="2" borderId="0" xfId="0" applyNumberFormat="1" applyFont="1" applyFill="1" applyBorder="1" applyAlignment="1" applyProtection="1">
      <alignment horizontal="left"/>
    </xf>
    <xf numFmtId="0" fontId="0" fillId="2" borderId="6" xfId="0" applyFill="1" applyBorder="1" applyProtection="1"/>
    <xf numFmtId="0" fontId="0" fillId="2" borderId="7" xfId="0" applyFill="1" applyBorder="1" applyProtection="1"/>
    <xf numFmtId="0" fontId="4" fillId="2" borderId="7" xfId="0" applyFont="1" applyFill="1" applyBorder="1" applyProtection="1">
      <protection hidden="1"/>
    </xf>
    <xf numFmtId="0" fontId="0" fillId="2" borderId="1" xfId="0" applyFill="1" applyBorder="1" applyProtection="1"/>
    <xf numFmtId="0" fontId="0" fillId="2" borderId="0" xfId="0" applyFill="1" applyBorder="1" applyProtection="1"/>
    <xf numFmtId="0" fontId="0" fillId="2" borderId="2" xfId="0" applyFill="1" applyBorder="1" applyProtection="1"/>
    <xf numFmtId="0" fontId="0" fillId="2" borderId="4" xfId="0" applyFill="1" applyBorder="1" applyProtection="1"/>
    <xf numFmtId="0" fontId="0" fillId="2" borderId="8" xfId="0" applyFill="1" applyBorder="1" applyProtection="1"/>
    <xf numFmtId="0" fontId="0" fillId="2" borderId="3" xfId="0" applyFill="1" applyBorder="1" applyProtection="1"/>
    <xf numFmtId="0" fontId="0" fillId="2" borderId="5" xfId="0" applyFill="1" applyBorder="1" applyProtection="1"/>
    <xf numFmtId="164" fontId="0" fillId="4" borderId="9" xfId="0" applyNumberFormat="1" applyFill="1" applyBorder="1" applyAlignment="1" applyProtection="1">
      <alignment horizontal="center"/>
      <protection locked="0"/>
    </xf>
    <xf numFmtId="0" fontId="6" fillId="0" borderId="0" xfId="0" applyFont="1"/>
    <xf numFmtId="0" fontId="0" fillId="0" borderId="10" xfId="0" applyBorder="1"/>
    <xf numFmtId="0" fontId="6" fillId="0" borderId="0" xfId="0" quotePrefix="1" applyFont="1"/>
    <xf numFmtId="9" fontId="0" fillId="0" borderId="10" xfId="1" applyFont="1" applyBorder="1"/>
    <xf numFmtId="0" fontId="6" fillId="0" borderId="4" xfId="0" applyFont="1" applyBorder="1"/>
    <xf numFmtId="0" fontId="0" fillId="0" borderId="0" xfId="0" applyAlignment="1"/>
    <xf numFmtId="0" fontId="8" fillId="0" borderId="0" xfId="0" applyFont="1" applyProtection="1"/>
    <xf numFmtId="0" fontId="15" fillId="0" borderId="0" xfId="0" applyFont="1" applyBorder="1" applyAlignment="1"/>
    <xf numFmtId="0" fontId="4" fillId="2" borderId="11" xfId="0" applyFont="1" applyFill="1" applyBorder="1" applyAlignment="1" applyProtection="1">
      <alignment horizontal="left"/>
      <protection hidden="1"/>
    </xf>
    <xf numFmtId="0" fontId="4" fillId="0" borderId="11" xfId="0" applyFont="1" applyFill="1" applyBorder="1" applyAlignment="1" applyProtection="1">
      <alignment horizontal="left"/>
      <protection hidden="1"/>
    </xf>
    <xf numFmtId="0" fontId="2" fillId="0" borderId="0" xfId="0" quotePrefix="1" applyFont="1" applyAlignment="1" applyProtection="1">
      <alignment horizontal="center"/>
    </xf>
    <xf numFmtId="164" fontId="0" fillId="4" borderId="9" xfId="0" applyNumberFormat="1" applyFill="1" applyBorder="1" applyAlignment="1" applyProtection="1">
      <alignment horizontal="center"/>
    </xf>
    <xf numFmtId="1" fontId="0" fillId="3" borderId="12" xfId="0" applyNumberFormat="1" applyFill="1" applyBorder="1" applyAlignment="1" applyProtection="1">
      <alignment horizontal="center"/>
    </xf>
    <xf numFmtId="5" fontId="0" fillId="3" borderId="12" xfId="0" applyNumberFormat="1" applyFill="1" applyBorder="1" applyAlignment="1" applyProtection="1">
      <alignment horizontal="center"/>
    </xf>
    <xf numFmtId="42" fontId="0" fillId="3" borderId="0" xfId="0" applyNumberFormat="1" applyFill="1" applyBorder="1" applyAlignment="1" applyProtection="1">
      <alignment horizontal="center"/>
    </xf>
    <xf numFmtId="3" fontId="0" fillId="3" borderId="12" xfId="0" applyNumberFormat="1" applyFill="1" applyBorder="1" applyAlignment="1" applyProtection="1">
      <alignment horizontal="center"/>
    </xf>
    <xf numFmtId="42" fontId="0" fillId="3" borderId="12" xfId="0" applyNumberFormat="1" applyFill="1" applyBorder="1" applyAlignment="1" applyProtection="1">
      <alignment horizontal="center"/>
    </xf>
    <xf numFmtId="42" fontId="0" fillId="3" borderId="0" xfId="0" applyNumberFormat="1" applyFill="1" applyBorder="1" applyAlignment="1" applyProtection="1">
      <alignment horizontal="left" indent="1"/>
    </xf>
    <xf numFmtId="49" fontId="0" fillId="3" borderId="12" xfId="0" applyNumberFormat="1" applyFill="1" applyBorder="1" applyAlignment="1" applyProtection="1">
      <alignment horizontal="right" indent="1"/>
    </xf>
    <xf numFmtId="3" fontId="0" fillId="4" borderId="13" xfId="0" applyNumberFormat="1" applyFill="1" applyBorder="1" applyAlignment="1" applyProtection="1">
      <alignment horizontal="right" indent="1"/>
    </xf>
    <xf numFmtId="5" fontId="0" fillId="4" borderId="13" xfId="0" applyNumberFormat="1" applyFill="1" applyBorder="1" applyAlignment="1" applyProtection="1">
      <alignment horizontal="center"/>
    </xf>
    <xf numFmtId="42" fontId="0" fillId="3" borderId="14" xfId="0" applyNumberFormat="1" applyFill="1" applyBorder="1" applyAlignment="1" applyProtection="1">
      <alignment horizontal="left" indent="1"/>
    </xf>
    <xf numFmtId="49" fontId="0" fillId="2" borderId="7" xfId="0" applyNumberFormat="1" applyFill="1" applyBorder="1" applyAlignment="1" applyProtection="1">
      <alignment horizontal="left"/>
    </xf>
    <xf numFmtId="49" fontId="0" fillId="2" borderId="7" xfId="0" applyNumberFormat="1" applyFill="1" applyBorder="1" applyAlignment="1" applyProtection="1"/>
    <xf numFmtId="3" fontId="0" fillId="2" borderId="7" xfId="0" applyNumberFormat="1" applyFill="1" applyBorder="1" applyAlignment="1" applyProtection="1">
      <alignment horizontal="right"/>
    </xf>
    <xf numFmtId="3" fontId="0" fillId="2" borderId="8" xfId="0" applyNumberFormat="1" applyFill="1" applyBorder="1" applyAlignment="1" applyProtection="1">
      <alignment horizontal="right"/>
    </xf>
    <xf numFmtId="42" fontId="0" fillId="4" borderId="9" xfId="0" applyNumberFormat="1" applyFill="1" applyBorder="1" applyAlignment="1" applyProtection="1">
      <alignment horizontal="right"/>
    </xf>
    <xf numFmtId="41" fontId="0" fillId="4" borderId="15" xfId="0" applyNumberFormat="1" applyFill="1" applyBorder="1" applyAlignment="1" applyProtection="1">
      <alignment horizontal="right"/>
    </xf>
    <xf numFmtId="42" fontId="0" fillId="4" borderId="16" xfId="0" applyNumberFormat="1" applyFill="1" applyBorder="1" applyAlignment="1" applyProtection="1">
      <alignment horizontal="right"/>
    </xf>
    <xf numFmtId="3" fontId="0" fillId="4" borderId="13" xfId="0" applyNumberFormat="1" applyFill="1" applyBorder="1" applyAlignment="1" applyProtection="1">
      <alignment horizontal="right" indent="1"/>
      <protection locked="0"/>
    </xf>
    <xf numFmtId="5" fontId="0" fillId="4" borderId="13" xfId="0" applyNumberFormat="1" applyFill="1" applyBorder="1" applyAlignment="1" applyProtection="1">
      <alignment horizontal="center"/>
      <protection locked="0"/>
    </xf>
    <xf numFmtId="42" fontId="0" fillId="4" borderId="9" xfId="0" applyNumberFormat="1" applyFill="1" applyBorder="1" applyAlignment="1" applyProtection="1">
      <alignment horizontal="right"/>
      <protection locked="0"/>
    </xf>
    <xf numFmtId="41" fontId="0" fillId="4" borderId="15" xfId="0" applyNumberFormat="1" applyFill="1" applyBorder="1" applyAlignment="1" applyProtection="1">
      <alignment horizontal="right"/>
      <protection locked="0"/>
    </xf>
    <xf numFmtId="42" fontId="0" fillId="4" borderId="16" xfId="0" applyNumberFormat="1" applyFill="1" applyBorder="1" applyAlignment="1" applyProtection="1">
      <alignment horizontal="right"/>
      <protection locked="0"/>
    </xf>
    <xf numFmtId="42" fontId="0" fillId="3" borderId="0" xfId="0" applyNumberFormat="1" applyFill="1" applyBorder="1" applyAlignment="1" applyProtection="1">
      <alignment horizontal="left"/>
    </xf>
    <xf numFmtId="3" fontId="0" fillId="4" borderId="12" xfId="0" applyNumberFormat="1" applyFill="1" applyBorder="1" applyAlignment="1" applyProtection="1">
      <alignment horizontal="right" indent="1"/>
    </xf>
    <xf numFmtId="5" fontId="0" fillId="4" borderId="12" xfId="0" applyNumberFormat="1" applyFill="1" applyBorder="1" applyAlignment="1" applyProtection="1">
      <alignment horizontal="center"/>
    </xf>
    <xf numFmtId="3" fontId="0" fillId="4" borderId="12" xfId="0" applyNumberFormat="1" applyFill="1" applyBorder="1" applyAlignment="1" applyProtection="1">
      <alignment horizontal="right" indent="1"/>
      <protection locked="0"/>
    </xf>
    <xf numFmtId="5" fontId="0" fillId="4" borderId="12" xfId="0" applyNumberFormat="1" applyFill="1" applyBorder="1" applyAlignment="1" applyProtection="1">
      <alignment horizontal="center"/>
      <protection locked="0"/>
    </xf>
    <xf numFmtId="41" fontId="0" fillId="4" borderId="13" xfId="0" applyNumberFormat="1" applyFill="1" applyBorder="1" applyAlignment="1" applyProtection="1"/>
    <xf numFmtId="41" fontId="0" fillId="4" borderId="12" xfId="0" applyNumberFormat="1" applyFill="1" applyBorder="1" applyAlignment="1" applyProtection="1"/>
    <xf numFmtId="41" fontId="0" fillId="4" borderId="13" xfId="0" applyNumberFormat="1" applyFill="1" applyBorder="1" applyAlignment="1" applyProtection="1">
      <protection locked="0"/>
    </xf>
    <xf numFmtId="41" fontId="0" fillId="4" borderId="12" xfId="0" applyNumberFormat="1" applyFill="1" applyBorder="1" applyAlignment="1" applyProtection="1">
      <protection locked="0"/>
    </xf>
    <xf numFmtId="4" fontId="0" fillId="3" borderId="12" xfId="0" applyNumberFormat="1" applyFill="1" applyBorder="1" applyAlignment="1" applyProtection="1">
      <alignment horizontal="center"/>
    </xf>
    <xf numFmtId="3" fontId="0" fillId="3" borderId="0" xfId="0" applyNumberFormat="1" applyFill="1" applyBorder="1" applyAlignment="1" applyProtection="1">
      <alignment horizontal="center"/>
    </xf>
    <xf numFmtId="42" fontId="0" fillId="3" borderId="0" xfId="0" applyNumberFormat="1" applyFill="1" applyBorder="1" applyAlignment="1" applyProtection="1">
      <alignment horizontal="right" indent="1"/>
    </xf>
    <xf numFmtId="49" fontId="0" fillId="3" borderId="17" xfId="0" applyNumberFormat="1" applyFill="1" applyBorder="1" applyAlignment="1" applyProtection="1">
      <alignment horizontal="right" indent="1"/>
    </xf>
    <xf numFmtId="3" fontId="0" fillId="4" borderId="18" xfId="0" applyNumberFormat="1" applyFill="1" applyBorder="1" applyAlignment="1" applyProtection="1">
      <alignment horizontal="right" indent="1"/>
    </xf>
    <xf numFmtId="5" fontId="0" fillId="4" borderId="18" xfId="0" applyNumberFormat="1" applyFill="1" applyBorder="1" applyAlignment="1" applyProtection="1">
      <alignment horizontal="center"/>
    </xf>
    <xf numFmtId="42" fontId="0" fillId="4" borderId="18" xfId="0" applyNumberFormat="1" applyFill="1" applyBorder="1" applyAlignment="1" applyProtection="1">
      <alignment horizontal="right" indent="1"/>
    </xf>
    <xf numFmtId="1" fontId="0" fillId="3" borderId="19" xfId="0" applyNumberFormat="1" applyFill="1" applyBorder="1" applyAlignment="1" applyProtection="1">
      <alignment horizontal="center"/>
    </xf>
    <xf numFmtId="42" fontId="0" fillId="3" borderId="19" xfId="0" applyNumberFormat="1" applyFill="1" applyBorder="1" applyAlignment="1" applyProtection="1">
      <alignment horizontal="center"/>
    </xf>
    <xf numFmtId="42" fontId="0" fillId="3" borderId="20" xfId="0" applyNumberFormat="1" applyFill="1" applyBorder="1" applyAlignment="1" applyProtection="1">
      <alignment horizontal="right" indent="1"/>
    </xf>
    <xf numFmtId="42" fontId="0" fillId="4" borderId="18" xfId="0" applyNumberFormat="1" applyFill="1" applyBorder="1" applyAlignment="1" applyProtection="1"/>
    <xf numFmtId="1" fontId="0" fillId="3" borderId="22" xfId="0" applyNumberFormat="1" applyFill="1" applyBorder="1" applyAlignment="1" applyProtection="1">
      <alignment horizontal="center"/>
    </xf>
    <xf numFmtId="4" fontId="0" fillId="3" borderId="22" xfId="0" applyNumberFormat="1" applyFill="1" applyBorder="1" applyAlignment="1" applyProtection="1">
      <alignment horizontal="center"/>
    </xf>
    <xf numFmtId="3" fontId="0" fillId="3" borderId="23" xfId="0" applyNumberFormat="1" applyFill="1" applyBorder="1" applyAlignment="1" applyProtection="1">
      <alignment horizontal="center"/>
    </xf>
    <xf numFmtId="3" fontId="0" fillId="3" borderId="22" xfId="0" applyNumberFormat="1" applyFill="1" applyBorder="1" applyAlignment="1" applyProtection="1">
      <alignment horizontal="center"/>
    </xf>
    <xf numFmtId="42" fontId="0" fillId="3" borderId="23" xfId="0" applyNumberFormat="1" applyFill="1" applyBorder="1" applyAlignment="1" applyProtection="1">
      <alignment horizontal="right" indent="1"/>
    </xf>
    <xf numFmtId="1" fontId="0" fillId="3" borderId="22" xfId="0" applyNumberFormat="1" applyFill="1" applyBorder="1" applyAlignment="1" applyProtection="1">
      <alignment horizontal="right" indent="1"/>
    </xf>
    <xf numFmtId="5" fontId="0" fillId="3" borderId="22" xfId="0" applyNumberFormat="1" applyFill="1" applyBorder="1" applyAlignment="1" applyProtection="1">
      <alignment horizontal="center"/>
    </xf>
    <xf numFmtId="42" fontId="0" fillId="3" borderId="24" xfId="0" applyNumberFormat="1" applyFill="1" applyBorder="1" applyAlignment="1" applyProtection="1"/>
    <xf numFmtId="3" fontId="0" fillId="4" borderId="14" xfId="0" applyNumberFormat="1" applyFill="1" applyBorder="1" applyAlignment="1" applyProtection="1">
      <alignment horizontal="right" indent="1"/>
    </xf>
    <xf numFmtId="5" fontId="0" fillId="4" borderId="14" xfId="0" applyNumberFormat="1" applyFill="1" applyBorder="1" applyAlignment="1" applyProtection="1">
      <alignment horizontal="center"/>
    </xf>
    <xf numFmtId="42" fontId="0" fillId="4" borderId="14" xfId="0" applyNumberFormat="1" applyFill="1" applyBorder="1" applyAlignment="1" applyProtection="1">
      <alignment horizontal="left"/>
    </xf>
    <xf numFmtId="42" fontId="0" fillId="4" borderId="14" xfId="0" applyNumberFormat="1" applyFill="1" applyBorder="1" applyAlignment="1" applyProtection="1"/>
    <xf numFmtId="5" fontId="0" fillId="3" borderId="19" xfId="0" applyNumberFormat="1" applyFill="1" applyBorder="1" applyAlignment="1" applyProtection="1">
      <alignment horizontal="center"/>
    </xf>
    <xf numFmtId="42" fontId="0" fillId="3" borderId="20" xfId="0" applyNumberFormat="1" applyFill="1" applyBorder="1" applyAlignment="1" applyProtection="1">
      <alignment horizontal="center"/>
    </xf>
    <xf numFmtId="42" fontId="0" fillId="4" borderId="18" xfId="0" applyNumberFormat="1" applyFill="1" applyBorder="1" applyAlignment="1" applyProtection="1">
      <alignment horizontal="left"/>
    </xf>
    <xf numFmtId="49" fontId="0" fillId="3" borderId="25" xfId="0" applyNumberFormat="1" applyFill="1" applyBorder="1" applyAlignment="1" applyProtection="1">
      <alignment horizontal="right" indent="1"/>
    </xf>
    <xf numFmtId="1" fontId="0" fillId="3" borderId="26" xfId="0" applyNumberFormat="1" applyFill="1" applyBorder="1" applyAlignment="1" applyProtection="1">
      <alignment horizontal="center"/>
    </xf>
    <xf numFmtId="5" fontId="0" fillId="3" borderId="26" xfId="0" applyNumberFormat="1" applyFill="1" applyBorder="1" applyAlignment="1" applyProtection="1">
      <alignment horizontal="center"/>
    </xf>
    <xf numFmtId="42" fontId="0" fillId="3" borderId="27" xfId="0" applyNumberFormat="1" applyFill="1" applyBorder="1" applyAlignment="1" applyProtection="1">
      <alignment horizontal="center"/>
    </xf>
    <xf numFmtId="3" fontId="0" fillId="4" borderId="28" xfId="0" applyNumberFormat="1" applyFill="1" applyBorder="1" applyAlignment="1" applyProtection="1">
      <alignment horizontal="right" indent="1"/>
    </xf>
    <xf numFmtId="5" fontId="0" fillId="4" borderId="28" xfId="0" applyNumberFormat="1" applyFill="1" applyBorder="1" applyAlignment="1" applyProtection="1">
      <alignment horizontal="center"/>
    </xf>
    <xf numFmtId="41" fontId="0" fillId="4" borderId="28" xfId="0" applyNumberFormat="1" applyFill="1" applyBorder="1" applyAlignment="1" applyProtection="1"/>
    <xf numFmtId="49" fontId="0" fillId="3" borderId="19" xfId="0" applyNumberFormat="1" applyFill="1" applyBorder="1" applyAlignment="1" applyProtection="1">
      <alignment horizontal="right" indent="1"/>
    </xf>
    <xf numFmtId="42" fontId="0" fillId="3" borderId="20" xfId="0" applyNumberFormat="1" applyFill="1" applyBorder="1" applyAlignment="1" applyProtection="1">
      <alignment horizontal="left" indent="1"/>
    </xf>
    <xf numFmtId="3" fontId="0" fillId="3" borderId="26" xfId="0" applyNumberFormat="1" applyFill="1" applyBorder="1" applyAlignment="1" applyProtection="1">
      <alignment horizontal="center"/>
    </xf>
    <xf numFmtId="42" fontId="0" fillId="3" borderId="26" xfId="0" applyNumberFormat="1" applyFill="1" applyBorder="1" applyAlignment="1" applyProtection="1">
      <alignment horizontal="center"/>
    </xf>
    <xf numFmtId="42" fontId="0" fillId="3" borderId="29" xfId="0" applyNumberFormat="1" applyFill="1" applyBorder="1" applyAlignment="1" applyProtection="1">
      <alignment horizontal="left" indent="1"/>
    </xf>
    <xf numFmtId="42" fontId="0" fillId="3" borderId="3" xfId="0" applyNumberFormat="1" applyFill="1" applyBorder="1" applyAlignment="1" applyProtection="1">
      <alignment horizontal="center"/>
    </xf>
    <xf numFmtId="42" fontId="0" fillId="3" borderId="3" xfId="0" applyNumberFormat="1" applyFill="1" applyBorder="1" applyAlignment="1" applyProtection="1">
      <alignment horizontal="left" indent="1"/>
    </xf>
    <xf numFmtId="42" fontId="0" fillId="4" borderId="14" xfId="0" applyNumberFormat="1" applyFill="1" applyBorder="1" applyAlignment="1" applyProtection="1">
      <alignment horizontal="right" indent="1"/>
    </xf>
    <xf numFmtId="42" fontId="0" fillId="3" borderId="19" xfId="0" applyNumberFormat="1" applyFill="1" applyBorder="1" applyAlignment="1" applyProtection="1">
      <alignment horizontal="left" indent="1"/>
    </xf>
    <xf numFmtId="49" fontId="0" fillId="3" borderId="26" xfId="0" applyNumberFormat="1" applyFill="1" applyBorder="1" applyAlignment="1" applyProtection="1">
      <alignment horizontal="right" indent="1"/>
    </xf>
    <xf numFmtId="42" fontId="0" fillId="3" borderId="29" xfId="0" applyNumberFormat="1" applyFill="1" applyBorder="1" applyAlignment="1" applyProtection="1">
      <alignment horizontal="center"/>
    </xf>
    <xf numFmtId="42" fontId="0" fillId="4" borderId="28" xfId="0" applyNumberFormat="1" applyFill="1" applyBorder="1" applyAlignment="1" applyProtection="1"/>
    <xf numFmtId="5" fontId="0" fillId="3" borderId="1" xfId="0" applyNumberFormat="1" applyFill="1" applyBorder="1" applyAlignment="1" applyProtection="1">
      <alignment horizontal="center"/>
    </xf>
    <xf numFmtId="42" fontId="0" fillId="3" borderId="1" xfId="0" applyNumberFormat="1" applyFill="1" applyBorder="1" applyAlignment="1" applyProtection="1">
      <alignment horizontal="right" indent="1"/>
    </xf>
    <xf numFmtId="3" fontId="0" fillId="4" borderId="30" xfId="0" applyNumberFormat="1" applyFill="1" applyBorder="1" applyAlignment="1" applyProtection="1">
      <alignment horizontal="right" indent="1"/>
    </xf>
    <xf numFmtId="5" fontId="0" fillId="4" borderId="30" xfId="0" applyNumberFormat="1" applyFill="1" applyBorder="1" applyAlignment="1" applyProtection="1">
      <alignment horizontal="center"/>
    </xf>
    <xf numFmtId="42" fontId="0" fillId="4" borderId="30" xfId="0" applyNumberFormat="1" applyFill="1" applyBorder="1" applyAlignment="1" applyProtection="1">
      <alignment horizontal="left"/>
    </xf>
    <xf numFmtId="42" fontId="0" fillId="3" borderId="27" xfId="0" applyNumberFormat="1" applyFill="1" applyBorder="1" applyAlignment="1" applyProtection="1">
      <alignment horizontal="left"/>
    </xf>
    <xf numFmtId="42" fontId="0" fillId="3" borderId="20" xfId="0" applyNumberFormat="1" applyFill="1" applyBorder="1" applyAlignment="1" applyProtection="1">
      <alignment horizontal="left"/>
    </xf>
    <xf numFmtId="5" fontId="0" fillId="3" borderId="25" xfId="0" applyNumberFormat="1" applyFill="1" applyBorder="1" applyAlignment="1" applyProtection="1">
      <alignment horizontal="center"/>
    </xf>
    <xf numFmtId="42" fontId="0" fillId="3" borderId="25" xfId="0" applyNumberFormat="1" applyFill="1" applyBorder="1" applyAlignment="1" applyProtection="1">
      <alignment horizontal="right" indent="1"/>
    </xf>
    <xf numFmtId="49" fontId="0" fillId="3" borderId="31" xfId="0" applyNumberFormat="1" applyFill="1" applyBorder="1" applyAlignment="1" applyProtection="1">
      <alignment horizontal="right" indent="1"/>
    </xf>
    <xf numFmtId="1" fontId="2" fillId="3" borderId="32" xfId="0" applyNumberFormat="1" applyFont="1" applyFill="1" applyBorder="1" applyAlignment="1" applyProtection="1">
      <alignment horizontal="center"/>
    </xf>
    <xf numFmtId="4" fontId="0" fillId="3" borderId="32" xfId="0" applyNumberFormat="1" applyFill="1" applyBorder="1" applyAlignment="1" applyProtection="1">
      <alignment horizontal="center"/>
    </xf>
    <xf numFmtId="42" fontId="0" fillId="3" borderId="31" xfId="0" applyNumberFormat="1" applyFill="1" applyBorder="1" applyAlignment="1" applyProtection="1">
      <alignment horizontal="right" indent="1"/>
    </xf>
    <xf numFmtId="1" fontId="0" fillId="3" borderId="32" xfId="0" applyNumberFormat="1" applyFill="1" applyBorder="1" applyAlignment="1" applyProtection="1">
      <alignment horizontal="center"/>
    </xf>
    <xf numFmtId="3" fontId="0" fillId="3" borderId="32" xfId="0" applyNumberFormat="1" applyFill="1" applyBorder="1" applyAlignment="1" applyProtection="1">
      <alignment horizontal="center"/>
    </xf>
    <xf numFmtId="42" fontId="0" fillId="4" borderId="33" xfId="0" applyNumberFormat="1" applyFill="1" applyBorder="1" applyAlignment="1" applyProtection="1">
      <alignment horizontal="left"/>
    </xf>
    <xf numFmtId="42" fontId="0" fillId="4" borderId="33" xfId="0" applyNumberFormat="1" applyFill="1" applyBorder="1" applyAlignment="1" applyProtection="1"/>
    <xf numFmtId="3" fontId="0" fillId="4" borderId="14" xfId="0" applyNumberFormat="1" applyFill="1" applyBorder="1" applyAlignment="1" applyProtection="1">
      <alignment horizontal="right" indent="1"/>
      <protection locked="0"/>
    </xf>
    <xf numFmtId="5" fontId="0" fillId="4" borderId="14" xfId="0" applyNumberFormat="1" applyFill="1" applyBorder="1" applyAlignment="1" applyProtection="1">
      <alignment horizontal="center"/>
      <protection locked="0"/>
    </xf>
    <xf numFmtId="42" fontId="0" fillId="4" borderId="14" xfId="0" applyNumberFormat="1" applyFill="1" applyBorder="1" applyAlignment="1" applyProtection="1">
      <alignment horizontal="right" indent="1"/>
      <protection locked="0"/>
    </xf>
    <xf numFmtId="42" fontId="0" fillId="4" borderId="14" xfId="0" applyNumberFormat="1" applyFill="1" applyBorder="1" applyAlignment="1" applyProtection="1">
      <protection locked="0"/>
    </xf>
    <xf numFmtId="42" fontId="0" fillId="4" borderId="14" xfId="0" applyNumberFormat="1" applyFill="1" applyBorder="1" applyAlignment="1" applyProtection="1">
      <alignment horizontal="left"/>
      <protection locked="0"/>
    </xf>
    <xf numFmtId="3" fontId="0" fillId="4" borderId="18" xfId="0" applyNumberFormat="1" applyFill="1" applyBorder="1" applyAlignment="1" applyProtection="1">
      <alignment horizontal="right" indent="1"/>
      <protection locked="0"/>
    </xf>
    <xf numFmtId="5" fontId="0" fillId="4" borderId="18" xfId="0" applyNumberFormat="1" applyFill="1" applyBorder="1" applyAlignment="1" applyProtection="1">
      <alignment horizontal="center"/>
      <protection locked="0"/>
    </xf>
    <xf numFmtId="42" fontId="0" fillId="4" borderId="18" xfId="0" applyNumberFormat="1" applyFill="1" applyBorder="1" applyAlignment="1" applyProtection="1">
      <alignment horizontal="left"/>
      <protection locked="0"/>
    </xf>
    <xf numFmtId="42" fontId="0" fillId="4" borderId="18" xfId="0" applyNumberFormat="1" applyFill="1" applyBorder="1" applyAlignment="1" applyProtection="1">
      <protection locked="0"/>
    </xf>
    <xf numFmtId="3" fontId="0" fillId="4" borderId="28" xfId="0" applyNumberFormat="1" applyFill="1" applyBorder="1" applyAlignment="1" applyProtection="1">
      <alignment horizontal="right" indent="1"/>
      <protection locked="0"/>
    </xf>
    <xf numFmtId="5" fontId="0" fillId="4" borderId="28" xfId="0" applyNumberFormat="1" applyFill="1" applyBorder="1" applyAlignment="1" applyProtection="1">
      <alignment horizontal="center"/>
      <protection locked="0"/>
    </xf>
    <xf numFmtId="41" fontId="0" fillId="4" borderId="28" xfId="0" applyNumberFormat="1" applyFill="1" applyBorder="1" applyAlignment="1" applyProtection="1">
      <protection locked="0"/>
    </xf>
    <xf numFmtId="42" fontId="0" fillId="4" borderId="18" xfId="0" applyNumberFormat="1" applyFill="1" applyBorder="1" applyAlignment="1" applyProtection="1">
      <alignment horizontal="right" indent="1"/>
      <protection locked="0"/>
    </xf>
    <xf numFmtId="42" fontId="0" fillId="4" borderId="28" xfId="0" applyNumberFormat="1" applyFill="1" applyBorder="1" applyAlignment="1" applyProtection="1">
      <protection locked="0"/>
    </xf>
    <xf numFmtId="3" fontId="0" fillId="4" borderId="30" xfId="0" applyNumberFormat="1" applyFill="1" applyBorder="1" applyAlignment="1" applyProtection="1">
      <alignment horizontal="right" indent="1"/>
      <protection locked="0"/>
    </xf>
    <xf numFmtId="5" fontId="0" fillId="4" borderId="30" xfId="0" applyNumberFormat="1" applyFill="1" applyBorder="1" applyAlignment="1" applyProtection="1">
      <alignment horizontal="center"/>
      <protection locked="0"/>
    </xf>
    <xf numFmtId="42" fontId="0" fillId="4" borderId="30" xfId="0" applyNumberFormat="1" applyFill="1" applyBorder="1" applyAlignment="1" applyProtection="1">
      <alignment horizontal="left"/>
      <protection locked="0"/>
    </xf>
    <xf numFmtId="42" fontId="0" fillId="4" borderId="33" xfId="0" applyNumberFormat="1" applyFill="1" applyBorder="1" applyAlignment="1" applyProtection="1">
      <alignment horizontal="left"/>
      <protection locked="0"/>
    </xf>
    <xf numFmtId="42" fontId="0" fillId="4" borderId="33" xfId="0" applyNumberFormat="1" applyFill="1" applyBorder="1" applyAlignment="1" applyProtection="1">
      <protection locked="0"/>
    </xf>
    <xf numFmtId="0" fontId="0" fillId="0" borderId="1" xfId="0" applyBorder="1" applyProtection="1"/>
    <xf numFmtId="49" fontId="1" fillId="3" borderId="21" xfId="0" applyNumberFormat="1" applyFont="1" applyFill="1" applyBorder="1" applyAlignment="1" applyProtection="1">
      <alignment horizontal="right" indent="1"/>
    </xf>
    <xf numFmtId="9" fontId="0" fillId="0" borderId="7" xfId="1" applyFont="1" applyBorder="1" applyAlignment="1">
      <alignment horizontal="left"/>
    </xf>
    <xf numFmtId="0" fontId="0" fillId="0" borderId="7" xfId="0" applyBorder="1" applyAlignment="1"/>
    <xf numFmtId="9" fontId="9" fillId="0" borderId="4" xfId="1" applyFont="1" applyBorder="1" applyAlignment="1" applyProtection="1">
      <alignment horizontal="left"/>
      <protection hidden="1"/>
    </xf>
    <xf numFmtId="0" fontId="0" fillId="0" borderId="4" xfId="0" applyBorder="1" applyAlignment="1" applyProtection="1">
      <protection hidden="1"/>
    </xf>
    <xf numFmtId="0" fontId="10" fillId="0" borderId="0" xfId="0" applyFont="1" applyAlignment="1" applyProtection="1">
      <alignment horizontal="left"/>
    </xf>
    <xf numFmtId="0" fontId="0" fillId="0" borderId="0" xfId="0" applyAlignment="1" applyProtection="1"/>
    <xf numFmtId="0" fontId="2" fillId="3" borderId="36" xfId="0" applyFont="1" applyFill="1" applyBorder="1" applyAlignment="1" applyProtection="1">
      <alignment horizontal="center" wrapText="1"/>
    </xf>
    <xf numFmtId="0" fontId="2" fillId="3" borderId="12" xfId="0" applyFont="1" applyFill="1" applyBorder="1" applyAlignment="1" applyProtection="1">
      <alignment horizontal="center" wrapText="1"/>
    </xf>
    <xf numFmtId="0" fontId="2" fillId="3" borderId="36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0" fontId="7" fillId="5" borderId="0" xfId="0" applyFont="1" applyFill="1" applyAlignment="1">
      <alignment horizontal="left"/>
    </xf>
    <xf numFmtId="0" fontId="0" fillId="0" borderId="0" xfId="0" applyAlignment="1"/>
    <xf numFmtId="0" fontId="2" fillId="0" borderId="0" xfId="0" applyFont="1" applyAlignment="1" applyProtection="1">
      <alignment horizontal="right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49" fontId="0" fillId="4" borderId="2" xfId="0" applyNumberFormat="1" applyFill="1" applyBorder="1" applyAlignment="1" applyProtection="1">
      <alignment horizontal="left"/>
      <protection locked="0"/>
    </xf>
    <xf numFmtId="49" fontId="0" fillId="4" borderId="4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protection locked="0"/>
    </xf>
    <xf numFmtId="49" fontId="0" fillId="4" borderId="34" xfId="0" applyNumberFormat="1" applyFill="1" applyBorder="1" applyAlignment="1" applyProtection="1">
      <alignment horizontal="left"/>
      <protection locked="0"/>
    </xf>
    <xf numFmtId="49" fontId="0" fillId="4" borderId="35" xfId="0" applyNumberFormat="1" applyFill="1" applyBorder="1" applyAlignment="1" applyProtection="1">
      <alignment horizontal="left"/>
      <protection locked="0"/>
    </xf>
    <xf numFmtId="0" fontId="0" fillId="0" borderId="35" xfId="0" applyBorder="1" applyAlignment="1" applyProtection="1">
      <protection locked="0"/>
    </xf>
    <xf numFmtId="3" fontId="0" fillId="0" borderId="0" xfId="0" applyNumberForma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3" borderId="34" xfId="0" applyFont="1" applyFill="1" applyBorder="1" applyAlignment="1" applyProtection="1">
      <alignment horizontal="center"/>
    </xf>
    <xf numFmtId="0" fontId="2" fillId="3" borderId="35" xfId="0" applyFont="1" applyFill="1" applyBorder="1" applyAlignment="1" applyProtection="1">
      <alignment horizontal="center"/>
    </xf>
    <xf numFmtId="0" fontId="2" fillId="3" borderId="37" xfId="0" applyFont="1" applyFill="1" applyBorder="1" applyAlignment="1" applyProtection="1">
      <alignment horizontal="center"/>
    </xf>
    <xf numFmtId="0" fontId="11" fillId="5" borderId="1" xfId="0" applyNumberFormat="1" applyFont="1" applyFill="1" applyBorder="1" applyAlignment="1">
      <alignment horizontal="left" vertical="center" wrapText="1"/>
    </xf>
    <xf numFmtId="0" fontId="11" fillId="5" borderId="0" xfId="0" applyNumberFormat="1" applyFont="1" applyFill="1" applyBorder="1" applyAlignment="1">
      <alignment horizontal="left" vertical="center" wrapText="1"/>
    </xf>
    <xf numFmtId="49" fontId="0" fillId="2" borderId="0" xfId="0" applyNumberFormat="1" applyFill="1" applyBorder="1" applyAlignment="1" applyProtection="1">
      <alignment horizontal="left"/>
    </xf>
    <xf numFmtId="49" fontId="0" fillId="2" borderId="6" xfId="0" applyNumberFormat="1" applyFill="1" applyBorder="1" applyAlignment="1" applyProtection="1">
      <alignment horizontal="center" wrapText="1"/>
    </xf>
    <xf numFmtId="49" fontId="0" fillId="2" borderId="1" xfId="0" applyNumberFormat="1" applyFill="1" applyBorder="1" applyAlignment="1" applyProtection="1">
      <alignment horizontal="center" wrapText="1"/>
    </xf>
    <xf numFmtId="0" fontId="13" fillId="6" borderId="1" xfId="0" applyNumberFormat="1" applyFont="1" applyFill="1" applyBorder="1" applyAlignment="1">
      <alignment horizontal="left" vertical="center"/>
    </xf>
    <xf numFmtId="0" fontId="13" fillId="6" borderId="0" xfId="0" applyNumberFormat="1" applyFont="1" applyFill="1" applyBorder="1" applyAlignment="1">
      <alignment horizontal="left" vertical="center"/>
    </xf>
    <xf numFmtId="3" fontId="0" fillId="0" borderId="0" xfId="0" applyNumberFormat="1" applyAlignment="1" applyProtection="1">
      <alignment horizontal="center" vertical="center"/>
      <protection hidden="1"/>
    </xf>
    <xf numFmtId="49" fontId="0" fillId="2" borderId="4" xfId="0" applyNumberForma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4" fillId="7" borderId="1" xfId="0" applyNumberFormat="1" applyFont="1" applyFill="1" applyBorder="1" applyAlignment="1">
      <alignment horizontal="left" vertical="center"/>
    </xf>
    <xf numFmtId="0" fontId="14" fillId="7" borderId="0" xfId="0" applyNumberFormat="1" applyFont="1" applyFill="1" applyBorder="1" applyAlignment="1">
      <alignment horizontal="left" vertical="center"/>
    </xf>
    <xf numFmtId="0" fontId="7" fillId="5" borderId="0" xfId="0" applyFont="1" applyFill="1" applyAlignment="1" applyProtection="1">
      <alignment horizontal="left"/>
    </xf>
    <xf numFmtId="0" fontId="0" fillId="0" borderId="0" xfId="0" applyAlignment="1" applyProtection="1">
      <alignment horizontal="right"/>
    </xf>
    <xf numFmtId="0" fontId="0" fillId="0" borderId="3" xfId="0" applyBorder="1" applyAlignment="1" applyProtection="1">
      <alignment horizontal="right"/>
    </xf>
    <xf numFmtId="49" fontId="0" fillId="4" borderId="2" xfId="0" applyNumberFormat="1" applyFill="1" applyBorder="1" applyAlignment="1" applyProtection="1">
      <alignment horizontal="left"/>
    </xf>
    <xf numFmtId="49" fontId="0" fillId="4" borderId="4" xfId="0" applyNumberFormat="1" applyFill="1" applyBorder="1" applyAlignment="1" applyProtection="1">
      <alignment horizontal="left"/>
    </xf>
    <xf numFmtId="0" fontId="0" fillId="0" borderId="4" xfId="0" applyBorder="1" applyAlignment="1" applyProtection="1"/>
    <xf numFmtId="49" fontId="0" fillId="4" borderId="34" xfId="0" applyNumberFormat="1" applyFill="1" applyBorder="1" applyAlignment="1" applyProtection="1">
      <alignment horizontal="left"/>
    </xf>
    <xf numFmtId="49" fontId="0" fillId="4" borderId="35" xfId="0" applyNumberFormat="1" applyFill="1" applyBorder="1" applyAlignment="1" applyProtection="1">
      <alignment horizontal="left"/>
    </xf>
    <xf numFmtId="0" fontId="0" fillId="0" borderId="35" xfId="0" applyBorder="1" applyAlignment="1" applyProtection="1"/>
    <xf numFmtId="0" fontId="14" fillId="7" borderId="1" xfId="0" applyNumberFormat="1" applyFont="1" applyFill="1" applyBorder="1" applyAlignment="1" applyProtection="1">
      <alignment horizontal="left" vertical="center"/>
    </xf>
    <xf numFmtId="0" fontId="14" fillId="7" borderId="0" xfId="0" applyNumberFormat="1" applyFont="1" applyFill="1" applyBorder="1" applyAlignment="1" applyProtection="1">
      <alignment horizontal="left" vertical="center"/>
    </xf>
    <xf numFmtId="0" fontId="15" fillId="0" borderId="1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0" fontId="11" fillId="5" borderId="1" xfId="0" applyNumberFormat="1" applyFont="1" applyFill="1" applyBorder="1" applyAlignment="1" applyProtection="1">
      <alignment horizontal="left" vertical="center" wrapText="1"/>
    </xf>
    <xf numFmtId="0" fontId="11" fillId="5" borderId="0" xfId="0" applyNumberFormat="1" applyFont="1" applyFill="1" applyBorder="1" applyAlignment="1" applyProtection="1">
      <alignment horizontal="left" vertical="center" wrapText="1"/>
    </xf>
    <xf numFmtId="0" fontId="13" fillId="6" borderId="1" xfId="0" applyNumberFormat="1" applyFont="1" applyFill="1" applyBorder="1" applyAlignment="1" applyProtection="1">
      <alignment horizontal="left" vertical="center"/>
    </xf>
    <xf numFmtId="0" fontId="13" fillId="6" borderId="0" xfId="0" applyNumberFormat="1" applyFont="1" applyFill="1" applyBorder="1" applyAlignment="1" applyProtection="1">
      <alignment horizontal="left" vertical="center"/>
    </xf>
    <xf numFmtId="9" fontId="9" fillId="0" borderId="0" xfId="1" applyFont="1" applyAlignment="1" applyProtection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0E0E0"/>
      <rgbColor rgb="000000FF"/>
      <rgbColor rgb="00E5E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7FFFF"/>
      <rgbColor rgb="00E4FFDF"/>
      <rgbColor rgb="00FFFFCB"/>
      <rgbColor rgb="0099CCFF"/>
      <rgbColor rgb="00FF99CC"/>
      <rgbColor rgb="00CC99FF"/>
      <rgbColor rgb="00FFCC99"/>
      <rgbColor rgb="003366FF"/>
      <rgbColor rgb="0033CCCC"/>
      <rgbColor rgb="00DBF10F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6"/>
  <sheetViews>
    <sheetView showGridLines="0" tabSelected="1" workbookViewId="0">
      <selection activeCell="D2" sqref="D2:I2"/>
    </sheetView>
  </sheetViews>
  <sheetFormatPr defaultRowHeight="12.75" x14ac:dyDescent="0.2"/>
  <cols>
    <col min="1" max="1" width="4" customWidth="1"/>
    <col min="4" max="4" width="9.42578125" bestFit="1" customWidth="1"/>
    <col min="5" max="5" width="11.7109375" customWidth="1"/>
    <col min="8" max="8" width="11.7109375" customWidth="1"/>
    <col min="10" max="10" width="10.7109375" customWidth="1"/>
    <col min="11" max="11" width="11.7109375" customWidth="1"/>
    <col min="12" max="12" width="8.85546875" customWidth="1"/>
    <col min="13" max="13" width="8.7109375" hidden="1" customWidth="1"/>
    <col min="14" max="14" width="8.7109375" customWidth="1"/>
    <col min="30" max="30" width="0" hidden="1" customWidth="1"/>
  </cols>
  <sheetData>
    <row r="1" spans="1:30" ht="19.5" x14ac:dyDescent="0.4">
      <c r="A1" s="172" t="s">
        <v>49</v>
      </c>
      <c r="B1" s="172"/>
      <c r="C1" s="172"/>
      <c r="D1" s="172"/>
      <c r="E1" s="172"/>
      <c r="F1" s="173"/>
      <c r="G1" s="173"/>
      <c r="H1" s="173"/>
      <c r="I1" s="173"/>
      <c r="J1" s="160"/>
      <c r="L1" s="3"/>
      <c r="M1" s="3"/>
      <c r="N1" s="3"/>
      <c r="O1" s="12"/>
      <c r="P1" s="12"/>
      <c r="Q1" s="12"/>
      <c r="AD1" s="36" t="s">
        <v>18</v>
      </c>
    </row>
    <row r="2" spans="1:30" ht="15" customHeight="1" thickBot="1" x14ac:dyDescent="0.25">
      <c r="A2" s="174" t="s">
        <v>32</v>
      </c>
      <c r="B2" s="175"/>
      <c r="C2" s="176"/>
      <c r="D2" s="177"/>
      <c r="E2" s="178"/>
      <c r="F2" s="178"/>
      <c r="G2" s="178"/>
      <c r="H2" s="179"/>
      <c r="I2" s="179"/>
      <c r="J2" s="160"/>
      <c r="L2" s="3"/>
      <c r="M2" s="3"/>
      <c r="N2" s="3"/>
      <c r="O2" s="12"/>
      <c r="P2" s="12"/>
      <c r="Q2" s="12"/>
      <c r="AD2" s="37">
        <f>COUNTIF(A15:Z178,"~*")</f>
        <v>0</v>
      </c>
    </row>
    <row r="3" spans="1:30" ht="15" customHeight="1" thickTop="1" x14ac:dyDescent="0.2">
      <c r="A3" s="174" t="s">
        <v>33</v>
      </c>
      <c r="B3" s="175"/>
      <c r="C3" s="176"/>
      <c r="D3" s="180"/>
      <c r="E3" s="181"/>
      <c r="F3" s="181"/>
      <c r="G3" s="181"/>
      <c r="H3" s="182"/>
      <c r="I3" s="182"/>
      <c r="J3" s="160"/>
      <c r="L3" s="12"/>
      <c r="M3" s="12"/>
      <c r="N3" s="12"/>
      <c r="O3" s="12"/>
      <c r="P3" s="12"/>
      <c r="Q3" s="12"/>
      <c r="AD3" s="36" t="s">
        <v>19</v>
      </c>
    </row>
    <row r="4" spans="1:30" ht="12.95" customHeight="1" thickBot="1" x14ac:dyDescent="0.3">
      <c r="A4" s="42"/>
      <c r="D4" s="162"/>
      <c r="E4" s="162"/>
      <c r="F4" s="162"/>
      <c r="G4" s="162"/>
      <c r="H4" s="163"/>
      <c r="I4" s="163"/>
      <c r="L4" s="12"/>
      <c r="M4" s="12"/>
      <c r="N4" s="12"/>
      <c r="O4" s="12"/>
      <c r="P4" s="12"/>
      <c r="Q4" s="12"/>
      <c r="AD4" s="37">
        <f>COUNTIF(A15:Z378,"  ")</f>
        <v>29</v>
      </c>
    </row>
    <row r="5" spans="1:30" ht="15" customHeight="1" thickTop="1" x14ac:dyDescent="0.2">
      <c r="A5" s="198" t="str">
        <f>IF(Sol!D5="OFF","     ","Score:   ")</f>
        <v xml:space="preserve">Score:   </v>
      </c>
      <c r="B5" s="175"/>
      <c r="C5" s="175"/>
      <c r="D5" s="164">
        <f>IF(Sol!D5="OFF","",AD10)</f>
        <v>0</v>
      </c>
      <c r="E5" s="165"/>
      <c r="F5" s="165"/>
      <c r="G5" s="165"/>
      <c r="H5" s="165"/>
      <c r="I5" s="165"/>
      <c r="L5" s="12"/>
      <c r="M5" s="12"/>
      <c r="N5" s="12"/>
      <c r="O5" s="12"/>
      <c r="P5" s="12"/>
      <c r="Q5" s="12"/>
      <c r="AD5" s="38" t="s">
        <v>20</v>
      </c>
    </row>
    <row r="6" spans="1:30" ht="12.95" customHeight="1" thickBot="1" x14ac:dyDescent="0.25">
      <c r="L6" s="12"/>
      <c r="M6" s="12"/>
      <c r="N6" s="12"/>
      <c r="O6" s="12"/>
      <c r="P6" s="12"/>
      <c r="Q6" s="12"/>
      <c r="AD6" s="37">
        <f>COUNTIF(A15:Z178," ")</f>
        <v>0</v>
      </c>
    </row>
    <row r="7" spans="1:30" ht="15" customHeight="1" thickTop="1" x14ac:dyDescent="0.2">
      <c r="A7" s="199" t="s">
        <v>34</v>
      </c>
      <c r="B7" s="175"/>
      <c r="C7" s="175"/>
      <c r="D7" s="166" t="s">
        <v>44</v>
      </c>
      <c r="E7" s="167"/>
      <c r="F7" s="167"/>
      <c r="L7" s="12"/>
      <c r="M7" s="12"/>
      <c r="N7" s="12"/>
      <c r="O7" s="12"/>
      <c r="P7" s="12"/>
      <c r="Q7" s="12"/>
      <c r="AD7" s="36" t="s">
        <v>21</v>
      </c>
    </row>
    <row r="8" spans="1:30" ht="15.75" customHeight="1" thickBot="1" x14ac:dyDescent="0.25">
      <c r="A8" s="188" t="s">
        <v>28</v>
      </c>
      <c r="B8" s="189"/>
      <c r="C8" s="189"/>
      <c r="D8" s="189"/>
      <c r="E8" s="189"/>
      <c r="F8" s="189"/>
      <c r="G8" s="189"/>
      <c r="H8" s="189"/>
      <c r="I8" s="173"/>
      <c r="J8" s="173"/>
      <c r="K8" s="173"/>
      <c r="L8" s="12"/>
      <c r="M8" s="12"/>
      <c r="N8" s="12"/>
      <c r="O8" s="12"/>
      <c r="P8" s="12"/>
      <c r="Q8" s="12"/>
      <c r="AD8" s="37">
        <f>AD2+AD4+AD6</f>
        <v>29</v>
      </c>
    </row>
    <row r="9" spans="1:30" ht="13.5" thickTop="1" x14ac:dyDescent="0.2">
      <c r="A9" s="193" t="s">
        <v>29</v>
      </c>
      <c r="B9" s="194"/>
      <c r="C9" s="194"/>
      <c r="D9" s="194"/>
      <c r="E9" s="194"/>
      <c r="F9" s="194"/>
      <c r="G9" s="194"/>
      <c r="H9" s="194"/>
      <c r="I9" s="173"/>
      <c r="J9" s="173"/>
      <c r="K9" s="173"/>
      <c r="L9" s="12"/>
      <c r="M9" s="12"/>
      <c r="N9" s="12"/>
      <c r="O9" s="12"/>
      <c r="P9" s="12"/>
      <c r="Q9" s="12"/>
      <c r="AD9" s="36" t="s">
        <v>22</v>
      </c>
    </row>
    <row r="10" spans="1:30" ht="13.5" thickBot="1" x14ac:dyDescent="0.25">
      <c r="A10" s="200" t="s">
        <v>30</v>
      </c>
      <c r="B10" s="201"/>
      <c r="C10" s="201"/>
      <c r="D10" s="201"/>
      <c r="E10" s="201"/>
      <c r="F10" s="201"/>
      <c r="G10" s="201"/>
      <c r="H10" s="201"/>
      <c r="I10" s="173"/>
      <c r="J10" s="173"/>
      <c r="K10" s="173"/>
      <c r="L10" s="12"/>
      <c r="M10" s="12"/>
      <c r="N10" s="12"/>
      <c r="O10" s="12"/>
      <c r="P10" s="12"/>
      <c r="Q10" s="12"/>
      <c r="AD10" s="39">
        <f>(AD8-AD4-AD2)/AD8</f>
        <v>0</v>
      </c>
    </row>
    <row r="11" spans="1:30" ht="13.5" thickTop="1" x14ac:dyDescent="0.2">
      <c r="A11" s="2" t="str">
        <f>IF(Sol!$D$5="OFF","     ","An asterisk (*) will appear to the right of an incorrect entry. In part 1, only final inventory cost - Column K - will be graded.")</f>
        <v>An asterisk (*) will appear to the right of an incorrect entry. In part 1, only final inventory cost - Column K - will be graded.</v>
      </c>
      <c r="B11" s="43"/>
      <c r="C11" s="43"/>
      <c r="D11" s="43"/>
      <c r="E11" s="43"/>
      <c r="F11" s="43"/>
      <c r="G11" s="43"/>
      <c r="H11" s="43"/>
      <c r="I11" s="41"/>
      <c r="J11" s="41"/>
      <c r="K11" s="41"/>
      <c r="L11" s="12"/>
      <c r="M11" s="12"/>
      <c r="N11" s="12"/>
      <c r="O11" s="12"/>
      <c r="P11" s="12"/>
      <c r="Q11" s="12"/>
      <c r="AD11" t="s">
        <v>23</v>
      </c>
    </row>
    <row r="12" spans="1:30" x14ac:dyDescent="0.2">
      <c r="A12" s="1"/>
      <c r="B12" s="1"/>
      <c r="C12" s="1"/>
      <c r="L12" s="12"/>
      <c r="M12" s="12"/>
      <c r="N12" s="12"/>
      <c r="O12" s="12"/>
      <c r="P12" s="12"/>
      <c r="Q12" s="12"/>
    </row>
    <row r="13" spans="1:30" x14ac:dyDescent="0.2">
      <c r="A13" s="20"/>
      <c r="B13" s="19"/>
      <c r="C13" s="12"/>
      <c r="D13" s="18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30" x14ac:dyDescent="0.2">
      <c r="A14" s="46" t="s">
        <v>12</v>
      </c>
      <c r="B14" s="170" t="s">
        <v>0</v>
      </c>
      <c r="C14" s="185" t="s">
        <v>1</v>
      </c>
      <c r="D14" s="186"/>
      <c r="E14" s="187"/>
      <c r="F14" s="185" t="s">
        <v>50</v>
      </c>
      <c r="G14" s="186"/>
      <c r="H14" s="187"/>
      <c r="I14" s="185" t="s">
        <v>4</v>
      </c>
      <c r="J14" s="186"/>
      <c r="K14" s="187"/>
      <c r="L14" s="1"/>
      <c r="AD14" t="s">
        <v>24</v>
      </c>
    </row>
    <row r="15" spans="1:30" ht="12.75" customHeight="1" x14ac:dyDescent="0.2">
      <c r="A15" s="12"/>
      <c r="B15" s="171"/>
      <c r="C15" s="170" t="s">
        <v>2</v>
      </c>
      <c r="D15" s="168" t="s">
        <v>15</v>
      </c>
      <c r="E15" s="168" t="s">
        <v>16</v>
      </c>
      <c r="F15" s="170" t="s">
        <v>2</v>
      </c>
      <c r="G15" s="168" t="s">
        <v>15</v>
      </c>
      <c r="H15" s="168" t="s">
        <v>16</v>
      </c>
      <c r="I15" s="170" t="s">
        <v>2</v>
      </c>
      <c r="J15" s="168" t="s">
        <v>15</v>
      </c>
      <c r="K15" s="168" t="s">
        <v>16</v>
      </c>
      <c r="L15" s="1"/>
      <c r="AD15" s="36" t="s">
        <v>25</v>
      </c>
    </row>
    <row r="16" spans="1:30" ht="13.5" thickBot="1" x14ac:dyDescent="0.25">
      <c r="A16" s="12"/>
      <c r="B16" s="171"/>
      <c r="C16" s="171"/>
      <c r="D16" s="169"/>
      <c r="E16" s="169"/>
      <c r="F16" s="171"/>
      <c r="G16" s="169"/>
      <c r="H16" s="169"/>
      <c r="I16" s="171"/>
      <c r="J16" s="169"/>
      <c r="K16" s="169"/>
      <c r="L16" s="1"/>
      <c r="AD16" s="36" t="s">
        <v>26</v>
      </c>
    </row>
    <row r="17" spans="1:30" ht="15" customHeight="1" thickBot="1" x14ac:dyDescent="0.25">
      <c r="A17" s="12"/>
      <c r="B17" s="161" t="s">
        <v>48</v>
      </c>
      <c r="C17" s="90"/>
      <c r="D17" s="91"/>
      <c r="E17" s="92"/>
      <c r="F17" s="90"/>
      <c r="G17" s="93"/>
      <c r="H17" s="94"/>
      <c r="I17" s="95">
        <v>25</v>
      </c>
      <c r="J17" s="96">
        <v>1200</v>
      </c>
      <c r="K17" s="97">
        <f>I17*J17</f>
        <v>30000</v>
      </c>
      <c r="L17" s="2"/>
      <c r="AD17" s="40" t="s">
        <v>27</v>
      </c>
    </row>
    <row r="18" spans="1:30" ht="15" customHeight="1" x14ac:dyDescent="0.2">
      <c r="A18" s="12"/>
      <c r="B18" s="21" t="s">
        <v>36</v>
      </c>
      <c r="C18" s="141"/>
      <c r="D18" s="142"/>
      <c r="E18" s="143"/>
      <c r="F18" s="48"/>
      <c r="G18" s="52"/>
      <c r="H18" s="81"/>
      <c r="I18" s="141"/>
      <c r="J18" s="142"/>
      <c r="K18" s="144"/>
      <c r="L18" s="45" t="str">
        <f>IF(Sol!$D$5="OFF","",IF(K18="","  ",IF(AND(K18&lt;&gt;"",K18&lt;&gt;Sol!K18),"*"," ")))</f>
        <v xml:space="preserve">  </v>
      </c>
      <c r="M18" s="183"/>
    </row>
    <row r="19" spans="1:30" ht="15" customHeight="1" thickBot="1" x14ac:dyDescent="0.25">
      <c r="A19" s="12"/>
      <c r="B19" s="21"/>
      <c r="C19" s="48"/>
      <c r="D19" s="49"/>
      <c r="E19" s="50"/>
      <c r="F19" s="51"/>
      <c r="G19" s="52"/>
      <c r="H19" s="81"/>
      <c r="I19" s="65"/>
      <c r="J19" s="66"/>
      <c r="K19" s="77"/>
      <c r="L19" s="45" t="str">
        <f>IF(Sol!$D$5="OFF","",IF(K19="","  ",IF(AND(K19&lt;&gt;"",K19&lt;&gt;Sol!K19),"*"," ")))</f>
        <v xml:space="preserve">  </v>
      </c>
      <c r="M19" s="184"/>
    </row>
    <row r="20" spans="1:30" ht="15" customHeight="1" x14ac:dyDescent="0.2">
      <c r="A20" s="12"/>
      <c r="B20" s="82" t="s">
        <v>37</v>
      </c>
      <c r="C20" s="86"/>
      <c r="D20" s="102"/>
      <c r="E20" s="103"/>
      <c r="F20" s="146"/>
      <c r="G20" s="147"/>
      <c r="H20" s="148"/>
      <c r="I20" s="146"/>
      <c r="J20" s="147"/>
      <c r="K20" s="149"/>
      <c r="L20" s="45" t="str">
        <f>IF(Sol!$D$5="OFF","",IF(K20="","  ",IF(AND(K20&lt;&gt;"",K20&lt;&gt;Sol!K20),"*"," ")))</f>
        <v xml:space="preserve">  </v>
      </c>
      <c r="M20" s="183"/>
    </row>
    <row r="21" spans="1:30" ht="15" customHeight="1" thickBot="1" x14ac:dyDescent="0.25">
      <c r="A21" s="12"/>
      <c r="B21" s="105"/>
      <c r="C21" s="106"/>
      <c r="D21" s="107"/>
      <c r="E21" s="108"/>
      <c r="F21" s="106"/>
      <c r="G21" s="107"/>
      <c r="H21" s="108"/>
      <c r="I21" s="150"/>
      <c r="J21" s="151"/>
      <c r="K21" s="152"/>
      <c r="L21" s="45" t="str">
        <f>IF(Sol!$D$5="OFF","",IF(K21="","  ",IF(AND(K21&lt;&gt;"",K21&lt;&gt;Sol!K21),"*"," ")))</f>
        <v xml:space="preserve">  </v>
      </c>
      <c r="M21" s="184"/>
    </row>
    <row r="22" spans="1:30" ht="15" customHeight="1" x14ac:dyDescent="0.2">
      <c r="A22" s="12"/>
      <c r="B22" s="21" t="s">
        <v>14</v>
      </c>
      <c r="C22" s="48"/>
      <c r="D22" s="49"/>
      <c r="E22" s="50"/>
      <c r="F22" s="141"/>
      <c r="G22" s="142"/>
      <c r="H22" s="145"/>
      <c r="I22" s="141"/>
      <c r="J22" s="142"/>
      <c r="K22" s="144"/>
      <c r="L22" s="45" t="str">
        <f>IF(Sol!$D$5="OFF","",IF(K22="","  ",IF(AND(K22&lt;&gt;"",K22&lt;&gt;Sol!K22),"*"," ")))</f>
        <v xml:space="preserve">  </v>
      </c>
      <c r="M22" s="5"/>
    </row>
    <row r="23" spans="1:30" ht="15" customHeight="1" thickBot="1" x14ac:dyDescent="0.25">
      <c r="A23" s="12"/>
      <c r="B23" s="21"/>
      <c r="C23" s="48"/>
      <c r="D23" s="49"/>
      <c r="E23" s="50"/>
      <c r="F23" s="48"/>
      <c r="G23" s="49"/>
      <c r="H23" s="50"/>
      <c r="I23" s="65"/>
      <c r="J23" s="66"/>
      <c r="K23" s="77"/>
      <c r="L23" s="45" t="str">
        <f>IF(Sol!$D$5="OFF","",IF(K23="","  ",IF(AND(K23&lt;&gt;"",K23&lt;&gt;Sol!K23),"*"," ")))</f>
        <v xml:space="preserve">  </v>
      </c>
      <c r="M23" s="4"/>
    </row>
    <row r="24" spans="1:30" ht="15" customHeight="1" x14ac:dyDescent="0.2">
      <c r="A24" s="12"/>
      <c r="B24" s="112" t="s">
        <v>45</v>
      </c>
      <c r="C24" s="146"/>
      <c r="D24" s="147"/>
      <c r="E24" s="153"/>
      <c r="F24" s="86"/>
      <c r="G24" s="87"/>
      <c r="H24" s="113"/>
      <c r="I24" s="146"/>
      <c r="J24" s="147"/>
      <c r="K24" s="149"/>
      <c r="L24" s="45" t="str">
        <f>IF(Sol!$D$5="OFF","",IF(K24="","  ",IF(AND(K24&lt;&gt;"",K24&lt;&gt;Sol!K24),"*"," ")))</f>
        <v xml:space="preserve">  </v>
      </c>
      <c r="M24" s="183"/>
    </row>
    <row r="25" spans="1:30" ht="15" customHeight="1" x14ac:dyDescent="0.2">
      <c r="A25" s="12"/>
      <c r="B25" s="54"/>
      <c r="C25" s="48"/>
      <c r="D25" s="49"/>
      <c r="E25" s="50"/>
      <c r="F25" s="51"/>
      <c r="G25" s="52"/>
      <c r="H25" s="53"/>
      <c r="I25" s="65"/>
      <c r="J25" s="66"/>
      <c r="K25" s="77"/>
      <c r="L25" s="45" t="str">
        <f>IF(Sol!$D$5="OFF","",IF(K25="","  ",IF(AND(K25&lt;&gt;"",K25&lt;&gt;Sol!K25),"*"," ")))</f>
        <v xml:space="preserve">  </v>
      </c>
      <c r="M25" s="184"/>
    </row>
    <row r="26" spans="1:30" ht="15" customHeight="1" thickBot="1" x14ac:dyDescent="0.25">
      <c r="A26" s="12"/>
      <c r="B26" s="105"/>
      <c r="C26" s="106"/>
      <c r="D26" s="107"/>
      <c r="E26" s="108"/>
      <c r="F26" s="114"/>
      <c r="G26" s="115"/>
      <c r="H26" s="116"/>
      <c r="I26" s="150"/>
      <c r="J26" s="151"/>
      <c r="K26" s="152"/>
      <c r="L26" s="45" t="str">
        <f>IF(Sol!$D$5="OFF","",IF(K26="","  ",IF(AND(K26&lt;&gt;"",K26&lt;&gt;Sol!K26),"*"," ")))</f>
        <v xml:space="preserve">  </v>
      </c>
      <c r="M26" s="4"/>
    </row>
    <row r="27" spans="1:30" ht="15" customHeight="1" x14ac:dyDescent="0.2">
      <c r="A27" s="12"/>
      <c r="B27" s="21" t="s">
        <v>6</v>
      </c>
      <c r="C27" s="48"/>
      <c r="D27" s="49"/>
      <c r="E27" s="50"/>
      <c r="F27" s="141"/>
      <c r="G27" s="142"/>
      <c r="H27" s="145"/>
      <c r="I27" s="141"/>
      <c r="J27" s="142"/>
      <c r="K27" s="144"/>
      <c r="L27" s="45" t="str">
        <f>IF(Sol!$D$5="OFF","",IF(K27="","  ",IF(AND(K27&lt;&gt;"",K27&lt;&gt;Sol!K27),"*"," ")))</f>
        <v xml:space="preserve">  </v>
      </c>
      <c r="M27" s="195"/>
    </row>
    <row r="28" spans="1:30" ht="15" customHeight="1" x14ac:dyDescent="0.2">
      <c r="A28" s="12"/>
      <c r="B28" s="21"/>
      <c r="C28" s="48"/>
      <c r="D28" s="49"/>
      <c r="E28" s="50"/>
      <c r="F28" s="51"/>
      <c r="G28" s="52"/>
      <c r="H28" s="53"/>
      <c r="I28" s="65"/>
      <c r="J28" s="66"/>
      <c r="K28" s="77"/>
      <c r="L28" s="45" t="str">
        <f>IF(Sol!$D$5="OFF","",IF(K28="","  ",IF(AND(K28&lt;&gt;"",K28&lt;&gt;Sol!K28),"*"," ")))</f>
        <v xml:space="preserve">  </v>
      </c>
      <c r="M28" s="195"/>
    </row>
    <row r="29" spans="1:30" ht="15" customHeight="1" thickBot="1" x14ac:dyDescent="0.25">
      <c r="A29" s="12"/>
      <c r="B29" s="54"/>
      <c r="C29" s="48"/>
      <c r="D29" s="49"/>
      <c r="E29" s="117"/>
      <c r="F29" s="51"/>
      <c r="G29" s="52"/>
      <c r="H29" s="118"/>
      <c r="I29" s="65"/>
      <c r="J29" s="66"/>
      <c r="K29" s="77"/>
      <c r="L29" s="45" t="str">
        <f>IF(Sol!$D$5="OFF","",IF(K29="","  ",IF(AND(K29&lt;&gt;"",K29&lt;&gt;Sol!K29),"*"," ")))</f>
        <v xml:space="preserve">  </v>
      </c>
      <c r="M29" s="22"/>
    </row>
    <row r="30" spans="1:30" ht="15" customHeight="1" x14ac:dyDescent="0.2">
      <c r="A30" s="12"/>
      <c r="B30" s="82" t="s">
        <v>39</v>
      </c>
      <c r="C30" s="86"/>
      <c r="D30" s="102"/>
      <c r="E30" s="103"/>
      <c r="F30" s="146"/>
      <c r="G30" s="147"/>
      <c r="H30" s="149"/>
      <c r="I30" s="86"/>
      <c r="J30" s="87"/>
      <c r="K30" s="120"/>
      <c r="L30" s="45"/>
      <c r="M30" s="22"/>
    </row>
    <row r="31" spans="1:30" ht="15" customHeight="1" x14ac:dyDescent="0.2">
      <c r="A31" s="12"/>
      <c r="B31" s="21"/>
      <c r="C31" s="48"/>
      <c r="D31" s="49"/>
      <c r="E31" s="50"/>
      <c r="F31" s="65"/>
      <c r="G31" s="66"/>
      <c r="H31" s="77"/>
      <c r="I31" s="51"/>
      <c r="J31" s="52"/>
      <c r="K31" s="57"/>
      <c r="L31" s="45"/>
      <c r="M31" s="4"/>
    </row>
    <row r="32" spans="1:30" ht="15" customHeight="1" thickBot="1" x14ac:dyDescent="0.25">
      <c r="A32" s="12"/>
      <c r="B32" s="121"/>
      <c r="C32" s="106"/>
      <c r="D32" s="107"/>
      <c r="E32" s="122"/>
      <c r="F32" s="150"/>
      <c r="G32" s="151"/>
      <c r="H32" s="152"/>
      <c r="I32" s="150"/>
      <c r="J32" s="151"/>
      <c r="K32" s="154"/>
      <c r="L32" s="45" t="str">
        <f>IF(Sol!$D$5="OFF","",IF(K32="","  ",IF(AND(K32&lt;&gt;"",K32&lt;&gt;Sol!K32),"*"," ")))</f>
        <v xml:space="preserve">  </v>
      </c>
      <c r="M32" s="4"/>
    </row>
    <row r="33" spans="1:13" ht="15" customHeight="1" x14ac:dyDescent="0.2">
      <c r="A33" s="12"/>
      <c r="B33" s="21" t="s">
        <v>8</v>
      </c>
      <c r="C33" s="141"/>
      <c r="D33" s="142"/>
      <c r="E33" s="143"/>
      <c r="F33" s="48"/>
      <c r="G33" s="49"/>
      <c r="H33" s="70"/>
      <c r="I33" s="141"/>
      <c r="J33" s="142"/>
      <c r="K33" s="144"/>
      <c r="L33" s="45" t="str">
        <f>IF(Sol!$D$5="OFF","",IF(K33="","  ",IF(AND(K33&lt;&gt;"",K33&lt;&gt;Sol!K33),"*"," ")))</f>
        <v xml:space="preserve">  </v>
      </c>
      <c r="M33" s="183"/>
    </row>
    <row r="34" spans="1:13" ht="15" customHeight="1" thickBot="1" x14ac:dyDescent="0.25">
      <c r="A34" s="12"/>
      <c r="B34" s="21"/>
      <c r="C34" s="21"/>
      <c r="D34" s="124"/>
      <c r="E34" s="125"/>
      <c r="F34" s="48"/>
      <c r="G34" s="49"/>
      <c r="H34" s="70"/>
      <c r="I34" s="65"/>
      <c r="J34" s="66"/>
      <c r="K34" s="77"/>
      <c r="L34" s="45" t="str">
        <f>IF(Sol!$D$5="OFF","",IF(K34="","  ",IF(AND(K34&lt;&gt;"",K34&lt;&gt;Sol!K34),"*"," ")))</f>
        <v xml:space="preserve">  </v>
      </c>
      <c r="M34" s="184"/>
    </row>
    <row r="35" spans="1:13" ht="15" customHeight="1" x14ac:dyDescent="0.2">
      <c r="A35" s="12"/>
      <c r="B35" s="82" t="s">
        <v>46</v>
      </c>
      <c r="C35" s="86"/>
      <c r="D35" s="102"/>
      <c r="E35" s="103"/>
      <c r="F35" s="146"/>
      <c r="G35" s="147"/>
      <c r="H35" s="148"/>
      <c r="I35" s="146"/>
      <c r="J35" s="147"/>
      <c r="K35" s="149"/>
      <c r="L35" s="45" t="str">
        <f>IF(Sol!$D$5="OFF","",IF(K35="","  ",IF(AND(K35&lt;&gt;"",K35&lt;&gt;Sol!K35),"*"," ")))</f>
        <v xml:space="preserve">  </v>
      </c>
      <c r="M35" s="4"/>
    </row>
    <row r="36" spans="1:13" ht="15" customHeight="1" thickBot="1" x14ac:dyDescent="0.25">
      <c r="A36" s="12"/>
      <c r="B36" s="105"/>
      <c r="C36" s="106"/>
      <c r="D36" s="107"/>
      <c r="E36" s="108"/>
      <c r="F36" s="106"/>
      <c r="G36" s="107"/>
      <c r="H36" s="129"/>
      <c r="I36" s="150"/>
      <c r="J36" s="151"/>
      <c r="K36" s="152"/>
      <c r="L36" s="45" t="str">
        <f>IF(Sol!$D$5="OFF","",IF(K36="","  ",IF(AND(K36&lt;&gt;"",K36&lt;&gt;Sol!K36),"*"," ")))</f>
        <v xml:space="preserve">  </v>
      </c>
      <c r="M36" s="5"/>
    </row>
    <row r="37" spans="1:13" ht="15" customHeight="1" x14ac:dyDescent="0.2">
      <c r="A37" s="12"/>
      <c r="B37" s="21" t="s">
        <v>40</v>
      </c>
      <c r="C37" s="48"/>
      <c r="D37" s="49"/>
      <c r="E37" s="117"/>
      <c r="F37" s="155"/>
      <c r="G37" s="156"/>
      <c r="H37" s="157"/>
      <c r="I37" s="141"/>
      <c r="J37" s="142"/>
      <c r="K37" s="144"/>
      <c r="L37" s="45" t="str">
        <f>IF(Sol!$D$5="OFF","",IF(K37="","  ",IF(AND(K37&lt;&gt;"",K37&lt;&gt;Sol!K37),"*"," ")))</f>
        <v xml:space="preserve">  </v>
      </c>
      <c r="M37" s="5"/>
    </row>
    <row r="38" spans="1:13" ht="15" customHeight="1" thickBot="1" x14ac:dyDescent="0.25">
      <c r="A38" s="12"/>
      <c r="B38" s="54"/>
      <c r="C38" s="48"/>
      <c r="D38" s="49"/>
      <c r="E38" s="50"/>
      <c r="F38" s="48"/>
      <c r="G38" s="49"/>
      <c r="H38" s="70"/>
      <c r="I38" s="65"/>
      <c r="J38" s="66"/>
      <c r="K38" s="77"/>
      <c r="L38" s="45" t="str">
        <f>IF(Sol!$D$5="OFF","",IF(K38="","  ",IF(AND(K38&lt;&gt;"",K38&lt;&gt;Sol!K38),"*"," ")))</f>
        <v xml:space="preserve">  </v>
      </c>
    </row>
    <row r="39" spans="1:13" ht="15" customHeight="1" x14ac:dyDescent="0.2">
      <c r="A39" s="12"/>
      <c r="B39" s="82" t="s">
        <v>38</v>
      </c>
      <c r="C39" s="146"/>
      <c r="D39" s="147"/>
      <c r="E39" s="153"/>
      <c r="F39" s="86"/>
      <c r="G39" s="102"/>
      <c r="H39" s="130"/>
      <c r="I39" s="146"/>
      <c r="J39" s="147"/>
      <c r="K39" s="149"/>
      <c r="L39" s="45" t="str">
        <f>IF(Sol!$D$5="OFF","",IF(K39="","  ",IF(AND(K39&lt;&gt;"",K39&lt;&gt;Sol!K39),"*"," ")))</f>
        <v xml:space="preserve">  </v>
      </c>
    </row>
    <row r="40" spans="1:13" ht="15" customHeight="1" x14ac:dyDescent="0.2">
      <c r="A40" s="12"/>
      <c r="B40" s="21"/>
      <c r="C40" s="48"/>
      <c r="D40" s="49"/>
      <c r="E40" s="50"/>
      <c r="F40" s="48"/>
      <c r="G40" s="49"/>
      <c r="H40" s="70"/>
      <c r="I40" s="73"/>
      <c r="J40" s="74"/>
      <c r="K40" s="78"/>
      <c r="L40" s="45" t="str">
        <f>IF(Sol!$D$5="OFF","",IF(K40="","  ",IF(AND(K40&lt;&gt;"",K40&lt;&gt;Sol!K40),"*"," ")))</f>
        <v xml:space="preserve">  </v>
      </c>
    </row>
    <row r="41" spans="1:13" ht="15" customHeight="1" thickBot="1" x14ac:dyDescent="0.25">
      <c r="A41" s="12"/>
      <c r="B41" s="105"/>
      <c r="C41" s="105"/>
      <c r="D41" s="131"/>
      <c r="E41" s="132"/>
      <c r="F41" s="106"/>
      <c r="G41" s="107"/>
      <c r="H41" s="129"/>
      <c r="I41" s="150"/>
      <c r="J41" s="151"/>
      <c r="K41" s="152"/>
      <c r="L41" s="45" t="str">
        <f>IF(Sol!$D$5="OFF","",IF(K41="","  ",IF(AND(K41&lt;&gt;"",K41&lt;&gt;Sol!K41),"*"," ")))</f>
        <v xml:space="preserve">  </v>
      </c>
    </row>
    <row r="42" spans="1:13" ht="15" customHeight="1" x14ac:dyDescent="0.2">
      <c r="A42" s="12"/>
      <c r="B42" s="21" t="s">
        <v>8</v>
      </c>
      <c r="C42" s="48"/>
      <c r="D42" s="79"/>
      <c r="E42" s="80"/>
      <c r="F42" s="141"/>
      <c r="G42" s="142"/>
      <c r="H42" s="145"/>
      <c r="I42" s="141"/>
      <c r="J42" s="142"/>
      <c r="K42" s="144"/>
      <c r="L42" s="45" t="str">
        <f>IF(Sol!$D$5="OFF","",IF(K42="","  ",IF(AND(K42&lt;&gt;"",K42&lt;&gt;Sol!K42),"*"," ")))</f>
        <v xml:space="preserve">  </v>
      </c>
    </row>
    <row r="43" spans="1:13" ht="15" customHeight="1" thickBot="1" x14ac:dyDescent="0.25">
      <c r="A43" s="12"/>
      <c r="B43" s="21"/>
      <c r="C43" s="48"/>
      <c r="D43" s="79"/>
      <c r="E43" s="80"/>
      <c r="F43" s="65"/>
      <c r="G43" s="66"/>
      <c r="H43" s="77"/>
      <c r="I43" s="65"/>
      <c r="J43" s="66"/>
      <c r="K43" s="77"/>
      <c r="L43" s="45" t="str">
        <f>IF(Sol!$D$5="OFF","",IF(K43="","  ",IF(AND(K43&lt;&gt;"",K43&lt;&gt;Sol!K43),"*"," ")))</f>
        <v xml:space="preserve">  </v>
      </c>
      <c r="M43" t="s">
        <v>10</v>
      </c>
    </row>
    <row r="44" spans="1:13" ht="15" customHeight="1" thickBot="1" x14ac:dyDescent="0.25">
      <c r="A44" s="12"/>
      <c r="B44" s="133" t="s">
        <v>14</v>
      </c>
      <c r="C44" s="134" t="s">
        <v>7</v>
      </c>
      <c r="D44" s="135"/>
      <c r="E44" s="136"/>
      <c r="F44" s="137"/>
      <c r="G44" s="138"/>
      <c r="H44" s="158"/>
      <c r="I44" s="137"/>
      <c r="J44" s="138"/>
      <c r="K44" s="159"/>
      <c r="L44" s="45" t="str">
        <f>IF(Sol!$D$5="OFF","",IF(K44="","  ",IF(AND(K44&lt;&gt;"",K44&lt;&gt;Sol!K44),"*"," ")))</f>
        <v xml:space="preserve">  </v>
      </c>
      <c r="M44" t="s">
        <v>9</v>
      </c>
    </row>
    <row r="45" spans="1:13" ht="15" customHeight="1" thickTop="1" x14ac:dyDescent="0.2">
      <c r="A45" s="12"/>
      <c r="B45" s="6"/>
      <c r="C45" s="7"/>
      <c r="D45" s="8"/>
      <c r="E45" s="9"/>
      <c r="F45" s="7"/>
      <c r="G45" s="8"/>
      <c r="H45" s="9"/>
      <c r="I45" s="7"/>
      <c r="J45" s="8"/>
      <c r="K45" s="9"/>
      <c r="L45" s="12"/>
      <c r="M45" t="s">
        <v>11</v>
      </c>
    </row>
    <row r="46" spans="1:13" ht="15" customHeight="1" x14ac:dyDescent="0.2">
      <c r="A46" s="12"/>
      <c r="B46" s="6"/>
      <c r="C46" s="7"/>
      <c r="D46" s="8"/>
      <c r="E46" s="9"/>
      <c r="F46" s="7"/>
      <c r="G46" s="8"/>
      <c r="H46" s="9"/>
      <c r="I46" s="7"/>
      <c r="J46" s="8"/>
      <c r="K46" s="9"/>
      <c r="L46" s="12"/>
      <c r="M46" t="s">
        <v>3</v>
      </c>
    </row>
    <row r="47" spans="1:13" ht="15" customHeight="1" x14ac:dyDescent="0.2">
      <c r="A47" s="46" t="s">
        <v>13</v>
      </c>
      <c r="B47" s="191"/>
      <c r="C47" s="58"/>
      <c r="D47" s="58"/>
      <c r="E47" s="58"/>
      <c r="F47" s="58"/>
      <c r="G47" s="59"/>
      <c r="H47" s="60"/>
      <c r="I47" s="60"/>
      <c r="J47" s="60"/>
      <c r="K47" s="61"/>
      <c r="L47" s="12"/>
    </row>
    <row r="48" spans="1:13" ht="15" customHeight="1" x14ac:dyDescent="0.2">
      <c r="A48" s="12"/>
      <c r="B48" s="192"/>
      <c r="C48" s="190" t="s">
        <v>41</v>
      </c>
      <c r="D48" s="190"/>
      <c r="E48" s="190"/>
      <c r="F48" s="190"/>
      <c r="G48" s="23"/>
      <c r="H48" s="67"/>
      <c r="I48" s="44" t="str">
        <f>IF(Sol!$D$5="OFF","",IF(H48="","  ",IF(AND(H48&lt;&gt;"",H48&lt;&gt;Sol!H48),"*"," ")))</f>
        <v xml:space="preserve">  </v>
      </c>
      <c r="J48" s="23"/>
      <c r="K48" s="14"/>
      <c r="L48" s="12"/>
    </row>
    <row r="49" spans="1:12" ht="15" customHeight="1" x14ac:dyDescent="0.2">
      <c r="A49" s="12"/>
      <c r="B49" s="10"/>
      <c r="C49" s="190" t="s">
        <v>42</v>
      </c>
      <c r="D49" s="190"/>
      <c r="E49" s="190"/>
      <c r="F49" s="190"/>
      <c r="G49" s="23"/>
      <c r="H49" s="68"/>
      <c r="I49" s="44" t="str">
        <f>IF(Sol!$D$5="OFF","",IF(H49="","  ",IF(AND(H49&lt;&gt;"",H49&lt;&gt;Sol!H49),"*"," ")))</f>
        <v xml:space="preserve">  </v>
      </c>
      <c r="J49" s="23"/>
      <c r="K49" s="14"/>
      <c r="L49" s="12"/>
    </row>
    <row r="50" spans="1:12" ht="15" customHeight="1" thickBot="1" x14ac:dyDescent="0.25">
      <c r="A50" s="12"/>
      <c r="B50" s="10"/>
      <c r="C50" s="190" t="s">
        <v>43</v>
      </c>
      <c r="D50" s="190"/>
      <c r="E50" s="190"/>
      <c r="F50" s="190"/>
      <c r="G50" s="24"/>
      <c r="H50" s="69"/>
      <c r="I50" s="44" t="str">
        <f>IF(Sol!$D$5="OFF","",IF(H50="","  ",IF(AND(H50&lt;&gt;"",H50&lt;&gt;Sol!H50),"*"," ")))</f>
        <v xml:space="preserve">  </v>
      </c>
      <c r="J50" s="13"/>
      <c r="K50" s="14"/>
      <c r="L50" s="12"/>
    </row>
    <row r="51" spans="1:12" ht="13.5" thickTop="1" x14ac:dyDescent="0.2">
      <c r="A51" s="12"/>
      <c r="B51" s="11"/>
      <c r="C51" s="196"/>
      <c r="D51" s="196"/>
      <c r="E51" s="196"/>
      <c r="F51" s="196"/>
      <c r="G51" s="15"/>
      <c r="H51" s="16"/>
      <c r="I51" s="16"/>
      <c r="J51" s="16"/>
      <c r="K51" s="17"/>
      <c r="L51" s="12"/>
    </row>
    <row r="52" spans="1:12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2" ht="15" customHeight="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2" x14ac:dyDescent="0.2">
      <c r="A54" s="46" t="s">
        <v>5</v>
      </c>
      <c r="B54" s="25"/>
      <c r="C54" s="26"/>
      <c r="D54" s="26"/>
      <c r="E54" s="26"/>
      <c r="F54" s="27"/>
      <c r="G54" s="26"/>
      <c r="H54" s="26"/>
      <c r="I54" s="26"/>
      <c r="J54" s="26"/>
      <c r="K54" s="32"/>
      <c r="L54" s="12"/>
    </row>
    <row r="55" spans="1:12" ht="15" customHeight="1" x14ac:dyDescent="0.2">
      <c r="A55" s="12"/>
      <c r="B55" s="28"/>
      <c r="C55" s="29"/>
      <c r="D55" s="29"/>
      <c r="E55" s="197" t="s">
        <v>17</v>
      </c>
      <c r="F55" s="197"/>
      <c r="G55" s="197"/>
      <c r="H55" s="35"/>
      <c r="I55" s="44" t="str">
        <f>IF(Sol!$D$5="OFF","",IF(H55="","  ",IF(AND(H55&lt;&gt;"",H55&lt;&gt;Sol!H55),"*"," ")))</f>
        <v xml:space="preserve">  </v>
      </c>
      <c r="J55" s="29"/>
      <c r="K55" s="33"/>
      <c r="L55" s="12"/>
    </row>
    <row r="56" spans="1:12" x14ac:dyDescent="0.2">
      <c r="A56" s="12"/>
      <c r="B56" s="30"/>
      <c r="C56" s="31"/>
      <c r="D56" s="31"/>
      <c r="E56" s="31"/>
      <c r="F56" s="31"/>
      <c r="G56" s="31"/>
      <c r="H56" s="31"/>
      <c r="I56" s="31"/>
      <c r="J56" s="31"/>
      <c r="K56" s="34"/>
      <c r="L56" s="12"/>
    </row>
  </sheetData>
  <sheetProtection password="EF22" sheet="1" objects="1" scenarios="1"/>
  <mergeCells count="37">
    <mergeCell ref="A5:C5"/>
    <mergeCell ref="A7:C7"/>
    <mergeCell ref="B14:B16"/>
    <mergeCell ref="C14:E14"/>
    <mergeCell ref="A10:K10"/>
    <mergeCell ref="C51:F51"/>
    <mergeCell ref="E55:G55"/>
    <mergeCell ref="I15:I16"/>
    <mergeCell ref="C48:F48"/>
    <mergeCell ref="C49:F49"/>
    <mergeCell ref="C15:C16"/>
    <mergeCell ref="H15:H16"/>
    <mergeCell ref="M24:M25"/>
    <mergeCell ref="I14:K14"/>
    <mergeCell ref="A8:K8"/>
    <mergeCell ref="D15:D16"/>
    <mergeCell ref="C50:F50"/>
    <mergeCell ref="B47:B48"/>
    <mergeCell ref="F14:H14"/>
    <mergeCell ref="J15:J16"/>
    <mergeCell ref="K15:K16"/>
    <mergeCell ref="A9:K9"/>
    <mergeCell ref="M27:M28"/>
    <mergeCell ref="M33:M34"/>
    <mergeCell ref="M18:M19"/>
    <mergeCell ref="M20:M21"/>
    <mergeCell ref="A1:I1"/>
    <mergeCell ref="A2:C2"/>
    <mergeCell ref="D2:I2"/>
    <mergeCell ref="A3:C3"/>
    <mergeCell ref="D3:I3"/>
    <mergeCell ref="D4:I4"/>
    <mergeCell ref="D5:I5"/>
    <mergeCell ref="D7:F7"/>
    <mergeCell ref="E15:E16"/>
    <mergeCell ref="F15:F16"/>
    <mergeCell ref="G15:G16"/>
  </mergeCells>
  <phoneticPr fontId="3" type="noConversion"/>
  <pageMargins left="0.75" right="0.75" top="1" bottom="1" header="0.5" footer="0.5"/>
  <pageSetup orientation="landscape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8"/>
  <sheetViews>
    <sheetView showGridLines="0" workbookViewId="0">
      <selection activeCell="D2" sqref="D2:I2"/>
    </sheetView>
  </sheetViews>
  <sheetFormatPr defaultRowHeight="12.75" x14ac:dyDescent="0.2"/>
  <cols>
    <col min="1" max="1" width="4" customWidth="1"/>
    <col min="4" max="4" width="9.42578125" customWidth="1"/>
    <col min="5" max="5" width="11.7109375" customWidth="1"/>
    <col min="7" max="7" width="9.42578125" customWidth="1"/>
    <col min="8" max="8" width="11.7109375" customWidth="1"/>
    <col min="10" max="10" width="10.7109375" customWidth="1"/>
    <col min="11" max="11" width="11.7109375" customWidth="1"/>
    <col min="12" max="12" width="6.140625" customWidth="1"/>
    <col min="13" max="13" width="3.85546875" hidden="1" customWidth="1"/>
    <col min="14" max="14" width="8.7109375" customWidth="1"/>
  </cols>
  <sheetData>
    <row r="1" spans="1:28" ht="19.5" x14ac:dyDescent="0.4">
      <c r="A1" s="202" t="s">
        <v>49</v>
      </c>
      <c r="B1" s="202"/>
      <c r="C1" s="202"/>
      <c r="D1" s="202"/>
      <c r="E1" s="202"/>
      <c r="F1" s="167"/>
      <c r="G1" s="167"/>
      <c r="H1" s="167"/>
      <c r="I1" s="167"/>
      <c r="J1" s="160"/>
      <c r="K1" s="12"/>
      <c r="L1" s="3"/>
      <c r="M1" s="3"/>
      <c r="N1" s="3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ht="15" customHeight="1" x14ac:dyDescent="0.2">
      <c r="A2" s="174" t="s">
        <v>32</v>
      </c>
      <c r="B2" s="203"/>
      <c r="C2" s="204"/>
      <c r="D2" s="205" t="s">
        <v>31</v>
      </c>
      <c r="E2" s="206"/>
      <c r="F2" s="206"/>
      <c r="G2" s="206"/>
      <c r="H2" s="207"/>
      <c r="I2" s="207"/>
      <c r="J2" s="160"/>
      <c r="K2" s="12"/>
      <c r="L2" s="3"/>
      <c r="M2" s="3"/>
      <c r="N2" s="3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28" ht="15" customHeight="1" x14ac:dyDescent="0.2">
      <c r="A3" s="174" t="s">
        <v>33</v>
      </c>
      <c r="B3" s="203"/>
      <c r="C3" s="204"/>
      <c r="D3" s="208"/>
      <c r="E3" s="209"/>
      <c r="F3" s="209"/>
      <c r="G3" s="209"/>
      <c r="H3" s="210"/>
      <c r="I3" s="210"/>
      <c r="J3" s="160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ht="13.5" x14ac:dyDescent="0.25">
      <c r="A4" s="4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8" ht="15" customHeight="1" x14ac:dyDescent="0.2">
      <c r="A5" s="174" t="s">
        <v>47</v>
      </c>
      <c r="B5" s="203"/>
      <c r="C5" s="203"/>
      <c r="D5" s="220" t="str">
        <f>IF('Pr. 6-2B'!D7=100200,"OFF","ON")</f>
        <v>ON</v>
      </c>
      <c r="E5" s="167"/>
      <c r="F5" s="167"/>
      <c r="G5" s="167"/>
      <c r="H5" s="167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15" customHeight="1" x14ac:dyDescent="0.2">
      <c r="A7" s="215"/>
      <c r="B7" s="203"/>
      <c r="C7" s="203"/>
      <c r="D7" s="166"/>
      <c r="E7" s="167"/>
      <c r="F7" s="167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28" ht="15" x14ac:dyDescent="0.2">
      <c r="A8" s="216" t="s">
        <v>28</v>
      </c>
      <c r="B8" s="217"/>
      <c r="C8" s="217"/>
      <c r="D8" s="217"/>
      <c r="E8" s="217"/>
      <c r="F8" s="217"/>
      <c r="G8" s="217"/>
      <c r="H8" s="217"/>
      <c r="I8" s="167"/>
      <c r="J8" s="167"/>
      <c r="K8" s="167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1:28" x14ac:dyDescent="0.2">
      <c r="A9" s="218" t="s">
        <v>29</v>
      </c>
      <c r="B9" s="219"/>
      <c r="C9" s="219"/>
      <c r="D9" s="219"/>
      <c r="E9" s="219"/>
      <c r="F9" s="219"/>
      <c r="G9" s="219"/>
      <c r="H9" s="219"/>
      <c r="I9" s="167"/>
      <c r="J9" s="167"/>
      <c r="K9" s="167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</row>
    <row r="10" spans="1:28" x14ac:dyDescent="0.2">
      <c r="A10" s="211" t="s">
        <v>30</v>
      </c>
      <c r="B10" s="212"/>
      <c r="C10" s="212"/>
      <c r="D10" s="212"/>
      <c r="E10" s="212"/>
      <c r="F10" s="212"/>
      <c r="G10" s="212"/>
      <c r="H10" s="212"/>
      <c r="I10" s="167"/>
      <c r="J10" s="167"/>
      <c r="K10" s="167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1:28" x14ac:dyDescent="0.2">
      <c r="A11" s="213" t="s">
        <v>35</v>
      </c>
      <c r="B11" s="214"/>
      <c r="C11" s="214"/>
      <c r="D11" s="214"/>
      <c r="E11" s="214"/>
      <c r="F11" s="214"/>
      <c r="G11" s="214"/>
      <c r="H11" s="214"/>
      <c r="I11" s="167"/>
      <c r="J11" s="167"/>
      <c r="K11" s="167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1:28" x14ac:dyDescent="0.2">
      <c r="A12" s="20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8" x14ac:dyDescent="0.2">
      <c r="A13" s="20"/>
      <c r="B13" s="19"/>
      <c r="C13" s="12"/>
      <c r="D13" s="18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 x14ac:dyDescent="0.2">
      <c r="A14" s="46" t="s">
        <v>12</v>
      </c>
      <c r="B14" s="170" t="s">
        <v>0</v>
      </c>
      <c r="C14" s="185" t="s">
        <v>1</v>
      </c>
      <c r="D14" s="186"/>
      <c r="E14" s="187"/>
      <c r="F14" s="185" t="s">
        <v>50</v>
      </c>
      <c r="G14" s="186"/>
      <c r="H14" s="187"/>
      <c r="I14" s="185" t="s">
        <v>4</v>
      </c>
      <c r="J14" s="186"/>
      <c r="K14" s="187"/>
      <c r="L14" s="1"/>
    </row>
    <row r="15" spans="1:28" x14ac:dyDescent="0.2">
      <c r="A15" s="12"/>
      <c r="B15" s="171"/>
      <c r="C15" s="170" t="s">
        <v>2</v>
      </c>
      <c r="D15" s="168" t="s">
        <v>15</v>
      </c>
      <c r="E15" s="168" t="s">
        <v>16</v>
      </c>
      <c r="F15" s="170" t="s">
        <v>2</v>
      </c>
      <c r="G15" s="168" t="s">
        <v>15</v>
      </c>
      <c r="H15" s="168" t="s">
        <v>16</v>
      </c>
      <c r="I15" s="170" t="s">
        <v>2</v>
      </c>
      <c r="J15" s="168" t="s">
        <v>15</v>
      </c>
      <c r="K15" s="168" t="s">
        <v>16</v>
      </c>
      <c r="L15" s="1"/>
    </row>
    <row r="16" spans="1:28" ht="13.5" thickBot="1" x14ac:dyDescent="0.25">
      <c r="A16" s="12"/>
      <c r="B16" s="171"/>
      <c r="C16" s="171"/>
      <c r="D16" s="169"/>
      <c r="E16" s="169"/>
      <c r="F16" s="171"/>
      <c r="G16" s="169"/>
      <c r="H16" s="169"/>
      <c r="I16" s="171"/>
      <c r="J16" s="169"/>
      <c r="K16" s="169"/>
      <c r="L16" s="1"/>
    </row>
    <row r="17" spans="1:13" ht="15" customHeight="1" thickBot="1" x14ac:dyDescent="0.25">
      <c r="A17" s="12"/>
      <c r="B17" s="161" t="s">
        <v>48</v>
      </c>
      <c r="C17" s="90"/>
      <c r="D17" s="91"/>
      <c r="E17" s="92"/>
      <c r="F17" s="90"/>
      <c r="G17" s="93"/>
      <c r="H17" s="94"/>
      <c r="I17" s="95">
        <v>25</v>
      </c>
      <c r="J17" s="96">
        <v>1200</v>
      </c>
      <c r="K17" s="97">
        <f t="shared" ref="K17:K29" si="0">I17*J17</f>
        <v>30000</v>
      </c>
      <c r="L17" s="2"/>
    </row>
    <row r="18" spans="1:13" ht="15" customHeight="1" x14ac:dyDescent="0.2">
      <c r="A18" s="12"/>
      <c r="B18" s="82" t="s">
        <v>36</v>
      </c>
      <c r="C18" s="83">
        <v>75</v>
      </c>
      <c r="D18" s="84">
        <v>1240</v>
      </c>
      <c r="E18" s="85">
        <f>D18*C18</f>
        <v>93000</v>
      </c>
      <c r="F18" s="86"/>
      <c r="G18" s="87"/>
      <c r="H18" s="88"/>
      <c r="I18" s="83">
        <v>25</v>
      </c>
      <c r="J18" s="84">
        <v>1200</v>
      </c>
      <c r="K18" s="89">
        <f t="shared" si="0"/>
        <v>30000</v>
      </c>
      <c r="L18" s="2"/>
      <c r="M18" s="183"/>
    </row>
    <row r="19" spans="1:13" ht="15" customHeight="1" thickBot="1" x14ac:dyDescent="0.25">
      <c r="A19" s="12"/>
      <c r="B19" s="21"/>
      <c r="C19" s="48"/>
      <c r="D19" s="49"/>
      <c r="E19" s="50"/>
      <c r="F19" s="51"/>
      <c r="G19" s="52"/>
      <c r="H19" s="81"/>
      <c r="I19" s="55">
        <v>75</v>
      </c>
      <c r="J19" s="56">
        <v>1240</v>
      </c>
      <c r="K19" s="75">
        <f t="shared" si="0"/>
        <v>93000</v>
      </c>
      <c r="L19" s="2"/>
      <c r="M19" s="184"/>
    </row>
    <row r="20" spans="1:13" ht="15" customHeight="1" x14ac:dyDescent="0.2">
      <c r="A20" s="12"/>
      <c r="B20" s="82" t="s">
        <v>37</v>
      </c>
      <c r="C20" s="86"/>
      <c r="D20" s="102"/>
      <c r="E20" s="103"/>
      <c r="F20" s="83">
        <v>40</v>
      </c>
      <c r="G20" s="84">
        <v>1240</v>
      </c>
      <c r="H20" s="104">
        <f>F20*G20</f>
        <v>49600</v>
      </c>
      <c r="I20" s="83">
        <v>25</v>
      </c>
      <c r="J20" s="84">
        <v>1200</v>
      </c>
      <c r="K20" s="89">
        <f t="shared" si="0"/>
        <v>30000</v>
      </c>
      <c r="L20" s="2"/>
      <c r="M20" s="183"/>
    </row>
    <row r="21" spans="1:13" ht="15" customHeight="1" thickBot="1" x14ac:dyDescent="0.25">
      <c r="A21" s="12"/>
      <c r="B21" s="105"/>
      <c r="C21" s="106"/>
      <c r="D21" s="107"/>
      <c r="E21" s="108"/>
      <c r="F21" s="106"/>
      <c r="G21" s="107"/>
      <c r="H21" s="108"/>
      <c r="I21" s="109">
        <v>35</v>
      </c>
      <c r="J21" s="110">
        <v>1240</v>
      </c>
      <c r="K21" s="111">
        <f t="shared" si="0"/>
        <v>43400</v>
      </c>
      <c r="L21" s="2"/>
      <c r="M21" s="184"/>
    </row>
    <row r="22" spans="1:13" ht="15" customHeight="1" x14ac:dyDescent="0.2">
      <c r="A22" s="12"/>
      <c r="B22" s="21" t="s">
        <v>14</v>
      </c>
      <c r="C22" s="48"/>
      <c r="D22" s="49"/>
      <c r="E22" s="50"/>
      <c r="F22" s="98">
        <v>30</v>
      </c>
      <c r="G22" s="99">
        <v>1240</v>
      </c>
      <c r="H22" s="100">
        <f>F22*G22</f>
        <v>37200</v>
      </c>
      <c r="I22" s="98">
        <v>25</v>
      </c>
      <c r="J22" s="99">
        <v>1200</v>
      </c>
      <c r="K22" s="101">
        <f t="shared" si="0"/>
        <v>30000</v>
      </c>
      <c r="L22" s="2"/>
      <c r="M22" s="5"/>
    </row>
    <row r="23" spans="1:13" ht="15" customHeight="1" thickBot="1" x14ac:dyDescent="0.25">
      <c r="A23" s="12"/>
      <c r="B23" s="21"/>
      <c r="C23" s="48"/>
      <c r="D23" s="49"/>
      <c r="E23" s="50"/>
      <c r="F23" s="48"/>
      <c r="G23" s="49"/>
      <c r="H23" s="50"/>
      <c r="I23" s="55">
        <v>5</v>
      </c>
      <c r="J23" s="56">
        <v>1240</v>
      </c>
      <c r="K23" s="75">
        <f t="shared" si="0"/>
        <v>6200</v>
      </c>
      <c r="L23" s="2"/>
      <c r="M23" s="5"/>
    </row>
    <row r="24" spans="1:13" ht="15" customHeight="1" x14ac:dyDescent="0.2">
      <c r="A24" s="12"/>
      <c r="B24" s="112" t="s">
        <v>45</v>
      </c>
      <c r="C24" s="83">
        <v>60</v>
      </c>
      <c r="D24" s="84">
        <v>1260</v>
      </c>
      <c r="E24" s="85">
        <f>D24*C24</f>
        <v>75600</v>
      </c>
      <c r="F24" s="86"/>
      <c r="G24" s="87"/>
      <c r="H24" s="113"/>
      <c r="I24" s="83">
        <v>25</v>
      </c>
      <c r="J24" s="84">
        <v>1200</v>
      </c>
      <c r="K24" s="89">
        <f t="shared" si="0"/>
        <v>30000</v>
      </c>
      <c r="L24" s="2"/>
      <c r="M24" s="4"/>
    </row>
    <row r="25" spans="1:13" ht="15" customHeight="1" x14ac:dyDescent="0.2">
      <c r="A25" s="12"/>
      <c r="B25" s="54"/>
      <c r="C25" s="48"/>
      <c r="D25" s="49"/>
      <c r="E25" s="50"/>
      <c r="F25" s="51"/>
      <c r="G25" s="52"/>
      <c r="H25" s="53"/>
      <c r="I25" s="55">
        <v>5</v>
      </c>
      <c r="J25" s="56">
        <v>1240</v>
      </c>
      <c r="K25" s="75">
        <f t="shared" si="0"/>
        <v>6200</v>
      </c>
      <c r="L25" s="2"/>
      <c r="M25" s="4"/>
    </row>
    <row r="26" spans="1:13" ht="15" customHeight="1" thickBot="1" x14ac:dyDescent="0.25">
      <c r="A26" s="12"/>
      <c r="B26" s="105"/>
      <c r="C26" s="106"/>
      <c r="D26" s="107"/>
      <c r="E26" s="108"/>
      <c r="F26" s="114"/>
      <c r="G26" s="115"/>
      <c r="H26" s="116"/>
      <c r="I26" s="109">
        <v>60</v>
      </c>
      <c r="J26" s="110">
        <v>1260</v>
      </c>
      <c r="K26" s="111">
        <f t="shared" si="0"/>
        <v>75600</v>
      </c>
      <c r="L26" s="2"/>
      <c r="M26" s="4"/>
    </row>
    <row r="27" spans="1:13" ht="15" customHeight="1" x14ac:dyDescent="0.2">
      <c r="A27" s="12"/>
      <c r="B27" s="21" t="s">
        <v>6</v>
      </c>
      <c r="C27" s="48"/>
      <c r="D27" s="49"/>
      <c r="E27" s="50"/>
      <c r="F27" s="98">
        <v>50</v>
      </c>
      <c r="G27" s="99">
        <v>1260</v>
      </c>
      <c r="H27" s="100">
        <f>F27*G27</f>
        <v>63000</v>
      </c>
      <c r="I27" s="98">
        <v>25</v>
      </c>
      <c r="J27" s="99">
        <v>1200</v>
      </c>
      <c r="K27" s="101">
        <f t="shared" si="0"/>
        <v>30000</v>
      </c>
      <c r="L27" s="2"/>
      <c r="M27" s="183"/>
    </row>
    <row r="28" spans="1:13" ht="15" customHeight="1" x14ac:dyDescent="0.2">
      <c r="A28" s="12"/>
      <c r="B28" s="21"/>
      <c r="C28" s="48"/>
      <c r="D28" s="49"/>
      <c r="E28" s="50"/>
      <c r="F28" s="51"/>
      <c r="G28" s="52"/>
      <c r="H28" s="53"/>
      <c r="I28" s="55">
        <v>5</v>
      </c>
      <c r="J28" s="56">
        <v>1240</v>
      </c>
      <c r="K28" s="75">
        <f t="shared" si="0"/>
        <v>6200</v>
      </c>
      <c r="L28" s="2"/>
      <c r="M28" s="184"/>
    </row>
    <row r="29" spans="1:13" ht="15" customHeight="1" thickBot="1" x14ac:dyDescent="0.25">
      <c r="A29" s="12"/>
      <c r="B29" s="54"/>
      <c r="C29" s="48"/>
      <c r="D29" s="49"/>
      <c r="E29" s="117"/>
      <c r="F29" s="51"/>
      <c r="G29" s="52"/>
      <c r="H29" s="118"/>
      <c r="I29" s="55">
        <v>10</v>
      </c>
      <c r="J29" s="56">
        <v>1260</v>
      </c>
      <c r="K29" s="75">
        <f t="shared" si="0"/>
        <v>12600</v>
      </c>
      <c r="L29" s="2"/>
      <c r="M29" s="5"/>
    </row>
    <row r="30" spans="1:13" ht="15" customHeight="1" x14ac:dyDescent="0.2">
      <c r="A30" s="12"/>
      <c r="B30" s="82" t="s">
        <v>39</v>
      </c>
      <c r="C30" s="86"/>
      <c r="D30" s="102"/>
      <c r="E30" s="103"/>
      <c r="F30" s="83">
        <v>10</v>
      </c>
      <c r="G30" s="84">
        <v>1260</v>
      </c>
      <c r="H30" s="89">
        <f>F30*G30</f>
        <v>12600</v>
      </c>
      <c r="I30" s="86"/>
      <c r="J30" s="87"/>
      <c r="K30" s="120"/>
      <c r="L30" s="2"/>
      <c r="M30" s="4"/>
    </row>
    <row r="31" spans="1:13" ht="15" customHeight="1" x14ac:dyDescent="0.2">
      <c r="A31" s="12"/>
      <c r="B31" s="21"/>
      <c r="C31" s="48"/>
      <c r="D31" s="49"/>
      <c r="E31" s="50"/>
      <c r="F31" s="55">
        <v>5</v>
      </c>
      <c r="G31" s="56">
        <v>1240</v>
      </c>
      <c r="H31" s="75">
        <f>F31*G31</f>
        <v>6200</v>
      </c>
      <c r="I31" s="51"/>
      <c r="J31" s="52"/>
      <c r="K31" s="57"/>
      <c r="L31" s="2"/>
      <c r="M31" s="4"/>
    </row>
    <row r="32" spans="1:13" ht="15" customHeight="1" thickBot="1" x14ac:dyDescent="0.25">
      <c r="A32" s="12"/>
      <c r="B32" s="121"/>
      <c r="C32" s="106"/>
      <c r="D32" s="107"/>
      <c r="E32" s="122"/>
      <c r="F32" s="109">
        <v>5</v>
      </c>
      <c r="G32" s="110">
        <v>1200</v>
      </c>
      <c r="H32" s="111">
        <f>F32*G32</f>
        <v>6000</v>
      </c>
      <c r="I32" s="109">
        <v>20</v>
      </c>
      <c r="J32" s="110">
        <v>1200</v>
      </c>
      <c r="K32" s="123">
        <f t="shared" ref="K32:K43" si="1">I32*J32</f>
        <v>24000</v>
      </c>
      <c r="L32" s="2"/>
      <c r="M32" s="4"/>
    </row>
    <row r="33" spans="1:13" ht="15" customHeight="1" x14ac:dyDescent="0.2">
      <c r="A33" s="12"/>
      <c r="B33" s="21" t="s">
        <v>8</v>
      </c>
      <c r="C33" s="98">
        <v>80</v>
      </c>
      <c r="D33" s="99">
        <v>1260</v>
      </c>
      <c r="E33" s="119">
        <f>D33*C33</f>
        <v>100800</v>
      </c>
      <c r="F33" s="48"/>
      <c r="G33" s="49"/>
      <c r="H33" s="70"/>
      <c r="I33" s="98">
        <v>20</v>
      </c>
      <c r="J33" s="99">
        <v>1200</v>
      </c>
      <c r="K33" s="101">
        <f t="shared" si="1"/>
        <v>24000</v>
      </c>
      <c r="L33" s="2"/>
      <c r="M33" s="22"/>
    </row>
    <row r="34" spans="1:13" ht="15" customHeight="1" thickBot="1" x14ac:dyDescent="0.25">
      <c r="A34" s="12"/>
      <c r="B34" s="21"/>
      <c r="C34" s="21"/>
      <c r="D34" s="124"/>
      <c r="E34" s="125"/>
      <c r="F34" s="48"/>
      <c r="G34" s="49"/>
      <c r="H34" s="70"/>
      <c r="I34" s="55">
        <v>80</v>
      </c>
      <c r="J34" s="56">
        <v>1260</v>
      </c>
      <c r="K34" s="75">
        <f t="shared" si="1"/>
        <v>100800</v>
      </c>
      <c r="L34" s="2"/>
      <c r="M34" s="22"/>
    </row>
    <row r="35" spans="1:13" ht="15" customHeight="1" x14ac:dyDescent="0.2">
      <c r="A35" s="12"/>
      <c r="B35" s="82" t="s">
        <v>46</v>
      </c>
      <c r="C35" s="86"/>
      <c r="D35" s="102"/>
      <c r="E35" s="103"/>
      <c r="F35" s="83">
        <v>40</v>
      </c>
      <c r="G35" s="84">
        <v>1260</v>
      </c>
      <c r="H35" s="104">
        <f>F35*G35</f>
        <v>50400</v>
      </c>
      <c r="I35" s="83">
        <v>20</v>
      </c>
      <c r="J35" s="84">
        <v>1200</v>
      </c>
      <c r="K35" s="89">
        <f t="shared" si="1"/>
        <v>24000</v>
      </c>
      <c r="L35" s="2"/>
      <c r="M35" s="22"/>
    </row>
    <row r="36" spans="1:13" ht="15" customHeight="1" thickBot="1" x14ac:dyDescent="0.25">
      <c r="A36" s="12"/>
      <c r="B36" s="105"/>
      <c r="C36" s="106"/>
      <c r="D36" s="107"/>
      <c r="E36" s="108"/>
      <c r="F36" s="106"/>
      <c r="G36" s="107"/>
      <c r="H36" s="129"/>
      <c r="I36" s="109">
        <v>40</v>
      </c>
      <c r="J36" s="110">
        <v>1260</v>
      </c>
      <c r="K36" s="111">
        <f t="shared" si="1"/>
        <v>50400</v>
      </c>
      <c r="L36" s="2"/>
      <c r="M36" s="22"/>
    </row>
    <row r="37" spans="1:13" ht="15" customHeight="1" x14ac:dyDescent="0.2">
      <c r="A37" s="12"/>
      <c r="B37" s="21" t="s">
        <v>40</v>
      </c>
      <c r="C37" s="48"/>
      <c r="D37" s="49"/>
      <c r="E37" s="117"/>
      <c r="F37" s="126">
        <v>25</v>
      </c>
      <c r="G37" s="127">
        <v>1260</v>
      </c>
      <c r="H37" s="128">
        <f>G37*F37</f>
        <v>31500</v>
      </c>
      <c r="I37" s="98">
        <v>20</v>
      </c>
      <c r="J37" s="99">
        <v>1200</v>
      </c>
      <c r="K37" s="101">
        <f t="shared" si="1"/>
        <v>24000</v>
      </c>
      <c r="L37" s="2"/>
      <c r="M37" s="4"/>
    </row>
    <row r="38" spans="1:13" ht="15" customHeight="1" thickBot="1" x14ac:dyDescent="0.25">
      <c r="A38" s="12"/>
      <c r="B38" s="54"/>
      <c r="C38" s="48"/>
      <c r="D38" s="49"/>
      <c r="E38" s="50"/>
      <c r="F38" s="48"/>
      <c r="G38" s="49"/>
      <c r="H38" s="70"/>
      <c r="I38" s="55">
        <v>15</v>
      </c>
      <c r="J38" s="56">
        <v>1260</v>
      </c>
      <c r="K38" s="75">
        <f t="shared" si="1"/>
        <v>18900</v>
      </c>
      <c r="L38" s="2"/>
      <c r="M38" s="4"/>
    </row>
    <row r="39" spans="1:13" ht="15" customHeight="1" x14ac:dyDescent="0.2">
      <c r="A39" s="12"/>
      <c r="B39" s="82" t="s">
        <v>38</v>
      </c>
      <c r="C39" s="83">
        <v>35</v>
      </c>
      <c r="D39" s="84">
        <v>1264</v>
      </c>
      <c r="E39" s="85">
        <f>D39*C39</f>
        <v>44240</v>
      </c>
      <c r="F39" s="86"/>
      <c r="G39" s="102"/>
      <c r="H39" s="130"/>
      <c r="I39" s="83">
        <v>20</v>
      </c>
      <c r="J39" s="84">
        <v>1200</v>
      </c>
      <c r="K39" s="89">
        <f t="shared" si="1"/>
        <v>24000</v>
      </c>
      <c r="L39" s="2"/>
      <c r="M39" s="183"/>
    </row>
    <row r="40" spans="1:13" ht="15" customHeight="1" x14ac:dyDescent="0.2">
      <c r="A40" s="12"/>
      <c r="B40" s="21"/>
      <c r="C40" s="48"/>
      <c r="D40" s="49"/>
      <c r="E40" s="50"/>
      <c r="F40" s="48"/>
      <c r="G40" s="49"/>
      <c r="H40" s="70"/>
      <c r="I40" s="71">
        <v>15</v>
      </c>
      <c r="J40" s="72">
        <v>1260</v>
      </c>
      <c r="K40" s="76">
        <f t="shared" si="1"/>
        <v>18900</v>
      </c>
      <c r="L40" s="2"/>
      <c r="M40" s="183"/>
    </row>
    <row r="41" spans="1:13" ht="15" customHeight="1" thickBot="1" x14ac:dyDescent="0.25">
      <c r="A41" s="12"/>
      <c r="B41" s="105"/>
      <c r="C41" s="105"/>
      <c r="D41" s="131"/>
      <c r="E41" s="132"/>
      <c r="F41" s="106"/>
      <c r="G41" s="107"/>
      <c r="H41" s="129"/>
      <c r="I41" s="109">
        <v>35</v>
      </c>
      <c r="J41" s="110">
        <v>1264</v>
      </c>
      <c r="K41" s="111">
        <f t="shared" si="1"/>
        <v>44240</v>
      </c>
      <c r="L41" s="2"/>
      <c r="M41" s="184"/>
    </row>
    <row r="42" spans="1:13" ht="15" customHeight="1" x14ac:dyDescent="0.2">
      <c r="A42" s="12"/>
      <c r="B42" s="21" t="s">
        <v>8</v>
      </c>
      <c r="C42" s="48"/>
      <c r="D42" s="79"/>
      <c r="E42" s="80"/>
      <c r="F42" s="98">
        <v>35</v>
      </c>
      <c r="G42" s="99">
        <v>1264</v>
      </c>
      <c r="H42" s="100">
        <f>F42*G42</f>
        <v>44240</v>
      </c>
      <c r="I42" s="98">
        <v>20</v>
      </c>
      <c r="J42" s="99">
        <v>1200</v>
      </c>
      <c r="K42" s="101">
        <f t="shared" si="1"/>
        <v>24000</v>
      </c>
      <c r="L42" s="2"/>
      <c r="M42" s="4"/>
    </row>
    <row r="43" spans="1:13" ht="15" customHeight="1" thickBot="1" x14ac:dyDescent="0.25">
      <c r="A43" s="12"/>
      <c r="B43" s="21"/>
      <c r="C43" s="48"/>
      <c r="D43" s="79"/>
      <c r="E43" s="80"/>
      <c r="F43" s="55">
        <v>9</v>
      </c>
      <c r="G43" s="56">
        <v>1260</v>
      </c>
      <c r="H43" s="75">
        <f>F43*G43</f>
        <v>11340</v>
      </c>
      <c r="I43" s="55">
        <v>6</v>
      </c>
      <c r="J43" s="56">
        <v>1260</v>
      </c>
      <c r="K43" s="75">
        <f t="shared" si="1"/>
        <v>7560</v>
      </c>
      <c r="L43" s="2"/>
      <c r="M43" s="5"/>
    </row>
    <row r="44" spans="1:13" ht="15" customHeight="1" thickBot="1" x14ac:dyDescent="0.25">
      <c r="A44" s="12"/>
      <c r="B44" s="133" t="s">
        <v>14</v>
      </c>
      <c r="C44" s="134" t="s">
        <v>7</v>
      </c>
      <c r="D44" s="135"/>
      <c r="E44" s="136"/>
      <c r="F44" s="137"/>
      <c r="G44" s="138"/>
      <c r="H44" s="139">
        <f>SUM(H18:H43)</f>
        <v>312080</v>
      </c>
      <c r="I44" s="137"/>
      <c r="J44" s="138"/>
      <c r="K44" s="140">
        <f>K42+K43</f>
        <v>31560</v>
      </c>
      <c r="L44" s="2"/>
      <c r="M44" s="5"/>
    </row>
    <row r="45" spans="1:13" ht="13.5" thickTop="1" x14ac:dyDescent="0.2">
      <c r="A45" s="12"/>
      <c r="B45" s="6"/>
      <c r="C45" s="7"/>
      <c r="D45" s="8"/>
      <c r="E45" s="9"/>
      <c r="F45" s="7"/>
      <c r="G45" s="8"/>
      <c r="H45" s="9"/>
      <c r="I45" s="7"/>
      <c r="J45" s="8"/>
      <c r="K45" s="9"/>
    </row>
    <row r="46" spans="1:13" x14ac:dyDescent="0.2">
      <c r="A46" s="12"/>
      <c r="B46" s="6"/>
      <c r="C46" s="7"/>
      <c r="D46" s="8"/>
      <c r="E46" s="9"/>
      <c r="F46" s="7"/>
      <c r="G46" s="8"/>
      <c r="H46" s="9"/>
      <c r="I46" s="7"/>
      <c r="J46" s="8"/>
      <c r="K46" s="9"/>
    </row>
    <row r="47" spans="1:13" x14ac:dyDescent="0.2">
      <c r="A47" s="46" t="s">
        <v>13</v>
      </c>
      <c r="B47" s="191"/>
      <c r="C47" s="58"/>
      <c r="D47" s="58"/>
      <c r="E47" s="58"/>
      <c r="F47" s="58"/>
      <c r="G47" s="59"/>
      <c r="H47" s="60"/>
      <c r="I47" s="60"/>
      <c r="J47" s="60"/>
      <c r="K47" s="61"/>
      <c r="L47" s="12"/>
      <c r="M47" t="s">
        <v>10</v>
      </c>
    </row>
    <row r="48" spans="1:13" x14ac:dyDescent="0.2">
      <c r="A48" s="12"/>
      <c r="B48" s="192"/>
      <c r="C48" s="190" t="s">
        <v>41</v>
      </c>
      <c r="D48" s="190"/>
      <c r="E48" s="190"/>
      <c r="F48" s="190"/>
      <c r="G48" s="23" t="str">
        <f>IF(OR(C48="",C48=Sol!C48),""," *")</f>
        <v/>
      </c>
      <c r="H48" s="62">
        <v>525250</v>
      </c>
      <c r="I48" s="23"/>
      <c r="J48" s="23" t="str">
        <f>IF(OR(I48="",I48=Sol!I48),""," *")</f>
        <v/>
      </c>
      <c r="K48" s="14"/>
      <c r="L48" s="12"/>
      <c r="M48" t="s">
        <v>9</v>
      </c>
    </row>
    <row r="49" spans="1:13" x14ac:dyDescent="0.2">
      <c r="A49" s="12"/>
      <c r="B49" s="10"/>
      <c r="C49" s="190" t="s">
        <v>42</v>
      </c>
      <c r="D49" s="190"/>
      <c r="E49" s="190"/>
      <c r="F49" s="190"/>
      <c r="G49" s="23" t="str">
        <f>IF(OR(C49="",C49=Sol!C49),""," *")</f>
        <v/>
      </c>
      <c r="H49" s="63">
        <v>312080</v>
      </c>
      <c r="I49" s="13"/>
      <c r="J49" s="23" t="str">
        <f>IF(OR(I49="",I49=Sol!I49),""," *")</f>
        <v/>
      </c>
      <c r="K49" s="14"/>
      <c r="L49" s="12"/>
      <c r="M49" t="s">
        <v>11</v>
      </c>
    </row>
    <row r="50" spans="1:13" ht="13.5" thickBot="1" x14ac:dyDescent="0.25">
      <c r="A50" s="12"/>
      <c r="B50" s="10"/>
      <c r="C50" s="190" t="s">
        <v>43</v>
      </c>
      <c r="D50" s="190"/>
      <c r="E50" s="190"/>
      <c r="F50" s="190"/>
      <c r="G50" s="24"/>
      <c r="H50" s="64">
        <f>H48-H49</f>
        <v>213170</v>
      </c>
      <c r="I50" s="13"/>
      <c r="J50" s="13"/>
      <c r="K50" s="14"/>
      <c r="L50" s="12"/>
      <c r="M50" t="s">
        <v>3</v>
      </c>
    </row>
    <row r="51" spans="1:13" ht="13.5" thickTop="1" x14ac:dyDescent="0.2">
      <c r="A51" s="12"/>
      <c r="B51" s="11"/>
      <c r="C51" s="196"/>
      <c r="D51" s="196"/>
      <c r="E51" s="196"/>
      <c r="F51" s="196"/>
      <c r="G51" s="15"/>
      <c r="H51" s="16"/>
      <c r="I51" s="16"/>
      <c r="J51" s="16"/>
      <c r="K51" s="17"/>
      <c r="L51" s="12"/>
    </row>
    <row r="52" spans="1:13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3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3" x14ac:dyDescent="0.2">
      <c r="A54" s="46" t="s">
        <v>5</v>
      </c>
      <c r="B54" s="25"/>
      <c r="C54" s="26"/>
      <c r="D54" s="26"/>
      <c r="E54" s="26"/>
      <c r="F54" s="27" t="str">
        <f>IF(OR(E54="",E54=Sol!E54),""," *")</f>
        <v/>
      </c>
      <c r="G54" s="26"/>
      <c r="H54" s="26"/>
      <c r="I54" s="26"/>
      <c r="J54" s="26"/>
      <c r="K54" s="32"/>
      <c r="L54" s="12"/>
    </row>
    <row r="55" spans="1:13" x14ac:dyDescent="0.2">
      <c r="A55" s="12"/>
      <c r="B55" s="28"/>
      <c r="C55" s="29"/>
      <c r="D55" s="29"/>
      <c r="E55" s="197" t="s">
        <v>17</v>
      </c>
      <c r="F55" s="197"/>
      <c r="G55" s="197"/>
      <c r="H55" s="47">
        <v>31560</v>
      </c>
      <c r="I55" s="29"/>
      <c r="J55" s="29"/>
      <c r="K55" s="33"/>
      <c r="L55" s="12"/>
    </row>
    <row r="56" spans="1:13" x14ac:dyDescent="0.2">
      <c r="A56" s="12"/>
      <c r="B56" s="30"/>
      <c r="C56" s="31"/>
      <c r="D56" s="31"/>
      <c r="E56" s="31"/>
      <c r="F56" s="31"/>
      <c r="G56" s="31"/>
      <c r="H56" s="31"/>
      <c r="I56" s="31"/>
      <c r="J56" s="31"/>
      <c r="K56" s="34"/>
      <c r="L56" s="12"/>
    </row>
    <row r="57" spans="1:13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13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</sheetData>
  <sheetProtection password="D8EA" sheet="1" objects="1" scenarios="1"/>
  <mergeCells count="36">
    <mergeCell ref="A10:K10"/>
    <mergeCell ref="A11:K11"/>
    <mergeCell ref="A7:C7"/>
    <mergeCell ref="A5:C5"/>
    <mergeCell ref="A8:K8"/>
    <mergeCell ref="A9:K9"/>
    <mergeCell ref="D5:H5"/>
    <mergeCell ref="D7:F7"/>
    <mergeCell ref="E15:E16"/>
    <mergeCell ref="E55:G55"/>
    <mergeCell ref="B47:B48"/>
    <mergeCell ref="C48:F48"/>
    <mergeCell ref="C49:F49"/>
    <mergeCell ref="C50:F50"/>
    <mergeCell ref="C51:F51"/>
    <mergeCell ref="A1:I1"/>
    <mergeCell ref="A2:C2"/>
    <mergeCell ref="D2:I2"/>
    <mergeCell ref="A3:C3"/>
    <mergeCell ref="D3:I3"/>
    <mergeCell ref="M39:M41"/>
    <mergeCell ref="B14:B16"/>
    <mergeCell ref="C14:E14"/>
    <mergeCell ref="F14:H14"/>
    <mergeCell ref="I14:K14"/>
    <mergeCell ref="C15:C16"/>
    <mergeCell ref="M18:M19"/>
    <mergeCell ref="M20:M21"/>
    <mergeCell ref="M27:M28"/>
    <mergeCell ref="D15:D16"/>
    <mergeCell ref="J15:J16"/>
    <mergeCell ref="K15:K16"/>
    <mergeCell ref="F15:F16"/>
    <mergeCell ref="G15:G16"/>
    <mergeCell ref="H15:H16"/>
    <mergeCell ref="I15:I16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Pr. 6-2B</vt:lpstr>
      <vt:lpstr>Sol</vt:lpstr>
      <vt:lpstr>'Pr. 6-2B'!Print_Area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Updated for 14e by Mark Sears</dc:creator>
  <cp:lastModifiedBy>Perez, Leydi 1355</cp:lastModifiedBy>
  <cp:lastPrinted>2001-01-17T14:35:26Z</cp:lastPrinted>
  <dcterms:created xsi:type="dcterms:W3CDTF">2000-11-10T00:10:54Z</dcterms:created>
  <dcterms:modified xsi:type="dcterms:W3CDTF">2018-02-27T14:09:28Z</dcterms:modified>
</cp:coreProperties>
</file>