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9" i="1"/>
  <c r="H7"/>
  <c r="H8"/>
  <c r="H9"/>
  <c r="H10"/>
  <c r="H11"/>
  <c r="H12"/>
  <c r="H13"/>
  <c r="I13" s="1"/>
  <c r="H14"/>
  <c r="I14" s="1"/>
  <c r="H15"/>
  <c r="I15" s="1"/>
  <c r="H16"/>
  <c r="I16" s="1"/>
  <c r="H6"/>
  <c r="G6"/>
  <c r="G7"/>
  <c r="I7" s="1"/>
  <c r="G8"/>
  <c r="G9"/>
  <c r="G10"/>
  <c r="G11"/>
  <c r="G12"/>
  <c r="G13"/>
  <c r="G14"/>
  <c r="G15"/>
  <c r="G16"/>
  <c r="F6"/>
  <c r="F7"/>
  <c r="F8"/>
  <c r="F9"/>
  <c r="F10"/>
  <c r="F11"/>
  <c r="F12"/>
  <c r="F13"/>
  <c r="F14"/>
  <c r="F15"/>
  <c r="F16"/>
  <c r="I12" l="1"/>
  <c r="I11"/>
  <c r="I10"/>
  <c r="I9"/>
  <c r="I8"/>
  <c r="G18"/>
  <c r="G20" s="1"/>
  <c r="I6"/>
  <c r="H18"/>
  <c r="I18" l="1"/>
  <c r="H20"/>
  <c r="I20" s="1"/>
</calcChain>
</file>

<file path=xl/sharedStrings.xml><?xml version="1.0" encoding="utf-8"?>
<sst xmlns="http://schemas.openxmlformats.org/spreadsheetml/2006/main" count="48" uniqueCount="46">
  <si>
    <t>Apple Inc.</t>
  </si>
  <si>
    <t>AAPL</t>
  </si>
  <si>
    <t>Alliance Holdings GP L.P.</t>
  </si>
  <si>
    <t>AHGP</t>
  </si>
  <si>
    <t>Discovery Communications Inc.</t>
  </si>
  <si>
    <t>DISCA</t>
  </si>
  <si>
    <t>21st Century Fox Inc.</t>
  </si>
  <si>
    <t>FOXA</t>
  </si>
  <si>
    <t>Illumina Inc.</t>
  </si>
  <si>
    <t>ILMN</t>
  </si>
  <si>
    <t>Oracle Corp.</t>
  </si>
  <si>
    <t>ORCL</t>
  </si>
  <si>
    <t>Outerwall Inc.</t>
  </si>
  <si>
    <t>OUTR</t>
  </si>
  <si>
    <t>PayPal Holdings Inc.</t>
  </si>
  <si>
    <t>PYPL</t>
  </si>
  <si>
    <t>Spark Energy Inc.</t>
  </si>
  <si>
    <t>SPKE</t>
  </si>
  <si>
    <t>Wal-Mart Stores Inc.</t>
  </si>
  <si>
    <t>WMT</t>
  </si>
  <si>
    <t>Zoetis Inc.</t>
  </si>
  <si>
    <t>ZTS</t>
  </si>
  <si>
    <t>stock symbol</t>
  </si>
  <si>
    <t>..</t>
  </si>
  <si>
    <t>percent change</t>
  </si>
  <si>
    <t>purchase market value</t>
  </si>
  <si>
    <t>current market value</t>
  </si>
  <si>
    <t>cash</t>
  </si>
  <si>
    <t>total portfolio</t>
  </si>
  <si>
    <t>total purchase</t>
  </si>
  <si>
    <t xml:space="preserve">current price(12/07/2016) </t>
  </si>
  <si>
    <t xml:space="preserve">original # of share </t>
  </si>
  <si>
    <t>original purchase price(08/30/16)</t>
  </si>
  <si>
    <t>Yahoo finance historical prices</t>
  </si>
  <si>
    <t>S &amp; P 500</t>
  </si>
  <si>
    <t>Date</t>
  </si>
  <si>
    <t>12/07/2016</t>
  </si>
  <si>
    <t>(Total initial purchase/original S&amp;P purchase price)</t>
  </si>
  <si>
    <t>(# of share*current S&amp;P purchase price)</t>
  </si>
  <si>
    <t>08/30/16</t>
  </si>
  <si>
    <r>
      <t xml:space="preserve">Portfolio underperformed by </t>
    </r>
    <r>
      <rPr>
        <b/>
        <sz val="10"/>
        <color theme="1"/>
        <rFont val="Calibri"/>
        <family val="2"/>
        <scheme val="minor"/>
      </rPr>
      <t>$90,909.59</t>
    </r>
  </si>
  <si>
    <r>
      <t>1,089,116.79 - 998,207.20=</t>
    </r>
    <r>
      <rPr>
        <b/>
        <sz val="10"/>
        <color theme="1"/>
        <rFont val="Calibri"/>
        <family val="2"/>
        <scheme val="minor"/>
      </rPr>
      <t>90,909.59</t>
    </r>
  </si>
  <si>
    <r>
      <t>485.92*2,241.35=</t>
    </r>
    <r>
      <rPr>
        <b/>
        <sz val="10"/>
        <color theme="1"/>
        <rFont val="Calibri"/>
        <family val="2"/>
        <scheme val="minor"/>
      </rPr>
      <t>1,089,116.79</t>
    </r>
  </si>
  <si>
    <r>
      <t>998,661.1/2,176.12=</t>
    </r>
    <r>
      <rPr>
        <b/>
        <sz val="10"/>
        <color theme="1"/>
        <rFont val="Calibri"/>
        <family val="2"/>
        <scheme val="minor"/>
      </rPr>
      <t>485.92</t>
    </r>
  </si>
  <si>
    <t>(Current S&amp;Pmarket value - current value)</t>
  </si>
  <si>
    <t>Stock Portfolio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</si>
</sst>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2">
    <font>
      <sz val="11"/>
      <color theme="1"/>
      <name val="Calibri"/>
      <family val="2"/>
      <charset val="134"/>
      <scheme val="minor"/>
    </font>
    <font>
      <b/>
      <sz val="9"/>
      <color theme="1"/>
      <name val="Calibri"/>
      <family val="2"/>
      <charset val="13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34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charset val="134"/>
      <scheme val="minor"/>
    </font>
    <font>
      <sz val="9"/>
      <color rgb="FFFF0000"/>
      <name val="Calibri"/>
      <family val="2"/>
      <charset val="134"/>
      <scheme val="minor"/>
    </font>
    <font>
      <b/>
      <sz val="10"/>
      <color rgb="FFFF0000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/>
    <xf numFmtId="10" fontId="0" fillId="0" borderId="0" xfId="0" applyNumberFormat="1" applyAlignment="1"/>
    <xf numFmtId="164" fontId="3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0" fontId="0" fillId="0" borderId="0" xfId="0" applyNumberFormat="1"/>
    <xf numFmtId="10" fontId="2" fillId="0" borderId="0" xfId="0" applyNumberFormat="1" applyFont="1"/>
    <xf numFmtId="4" fontId="3" fillId="0" borderId="0" xfId="0" applyNumberFormat="1" applyFont="1"/>
    <xf numFmtId="0" fontId="4" fillId="0" borderId="0" xfId="0" applyFont="1" applyAlignment="1">
      <alignment textRotation="60"/>
    </xf>
    <xf numFmtId="164" fontId="4" fillId="0" borderId="0" xfId="0" applyNumberFormat="1" applyFont="1" applyAlignment="1">
      <alignment textRotation="60"/>
    </xf>
    <xf numFmtId="10" fontId="4" fillId="0" borderId="0" xfId="0" applyNumberFormat="1" applyFont="1" applyAlignment="1">
      <alignment textRotation="60"/>
    </xf>
    <xf numFmtId="16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0" fontId="6" fillId="0" borderId="0" xfId="0" applyNumberFormat="1" applyFont="1" applyAlignment="1"/>
    <xf numFmtId="10" fontId="6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0" fontId="6" fillId="0" borderId="0" xfId="0" applyNumberFormat="1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/>
    <xf numFmtId="14" fontId="9" fillId="0" borderId="0" xfId="0" applyNumberFormat="1" applyFont="1"/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C21" sqref="C21"/>
    </sheetView>
  </sheetViews>
  <sheetFormatPr defaultRowHeight="15"/>
  <cols>
    <col min="1" max="1" width="23.140625" customWidth="1"/>
    <col min="2" max="2" width="8.7109375" customWidth="1"/>
    <col min="3" max="3" width="13.140625" customWidth="1"/>
    <col min="4" max="4" width="14.42578125" style="7" customWidth="1"/>
    <col min="5" max="5" width="12.140625" style="7" customWidth="1"/>
    <col min="6" max="6" width="8.28515625" style="5" customWidth="1"/>
    <col min="7" max="7" width="11.5703125" customWidth="1"/>
    <col min="8" max="8" width="10.7109375" customWidth="1"/>
    <col min="9" max="9" width="10.7109375" style="9" customWidth="1"/>
    <col min="10" max="10" width="11.42578125" customWidth="1"/>
  </cols>
  <sheetData>
    <row r="1" spans="1:11">
      <c r="A1" s="3"/>
      <c r="B1" s="3"/>
      <c r="C1" s="3"/>
      <c r="D1" s="6"/>
      <c r="E1" s="6"/>
      <c r="F1" s="4"/>
      <c r="G1" s="3"/>
    </row>
    <row r="2" spans="1:11">
      <c r="A2" s="3"/>
      <c r="B2" s="3"/>
      <c r="C2" s="3"/>
      <c r="D2" s="6"/>
      <c r="E2" s="6"/>
      <c r="F2" s="4"/>
      <c r="G2" s="3"/>
    </row>
    <row r="3" spans="1:11" ht="118.5">
      <c r="A3" s="26" t="s">
        <v>45</v>
      </c>
      <c r="B3" s="12" t="s">
        <v>22</v>
      </c>
      <c r="C3" s="12" t="s">
        <v>31</v>
      </c>
      <c r="D3" s="13" t="s">
        <v>32</v>
      </c>
      <c r="E3" s="13" t="s">
        <v>30</v>
      </c>
      <c r="F3" s="14" t="s">
        <v>24</v>
      </c>
      <c r="G3" s="12" t="s">
        <v>25</v>
      </c>
      <c r="H3" s="12" t="s">
        <v>26</v>
      </c>
      <c r="I3" s="14" t="s">
        <v>24</v>
      </c>
      <c r="J3" s="12"/>
    </row>
    <row r="4" spans="1:11">
      <c r="A4" s="3"/>
      <c r="B4" s="3"/>
      <c r="C4" s="3"/>
      <c r="D4" s="6"/>
      <c r="E4" s="6"/>
      <c r="F4" s="4"/>
      <c r="G4" s="3"/>
    </row>
    <row r="5" spans="1:11">
      <c r="A5" s="3"/>
      <c r="B5" s="3"/>
      <c r="C5" s="3"/>
      <c r="D5" s="6"/>
      <c r="E5" s="6"/>
      <c r="F5" s="4"/>
      <c r="G5" s="3"/>
      <c r="H5" s="2"/>
      <c r="I5" s="10"/>
      <c r="J5" s="2"/>
      <c r="K5" s="2"/>
    </row>
    <row r="6" spans="1:11">
      <c r="A6" s="1" t="s">
        <v>0</v>
      </c>
      <c r="B6" s="3" t="s">
        <v>1</v>
      </c>
      <c r="C6" s="3">
        <v>1400</v>
      </c>
      <c r="D6" s="6">
        <v>105.73</v>
      </c>
      <c r="E6" s="6">
        <v>111.03</v>
      </c>
      <c r="F6" s="4">
        <f>(E6-D6)/D6</f>
        <v>5.0127683722689845E-2</v>
      </c>
      <c r="G6" s="6">
        <f>D6*C6</f>
        <v>148022</v>
      </c>
      <c r="H6" s="8">
        <f>E6*C6</f>
        <v>155442</v>
      </c>
      <c r="I6" s="10">
        <f>(H6-G6)/G6</f>
        <v>5.0127683722689872E-2</v>
      </c>
      <c r="J6" s="2"/>
      <c r="K6" s="2"/>
    </row>
    <row r="7" spans="1:11">
      <c r="A7" s="1" t="s">
        <v>2</v>
      </c>
      <c r="B7" s="3" t="s">
        <v>3</v>
      </c>
      <c r="C7" s="3">
        <v>920</v>
      </c>
      <c r="D7" s="6">
        <v>25</v>
      </c>
      <c r="E7" s="6">
        <v>32.33</v>
      </c>
      <c r="F7" s="4">
        <f t="shared" ref="F7:F16" si="0">(E7-D7)/D7</f>
        <v>0.29319999999999991</v>
      </c>
      <c r="G7" s="6">
        <f t="shared" ref="G7:G16" si="1">D7*C7</f>
        <v>23000</v>
      </c>
      <c r="H7" s="8">
        <f t="shared" ref="H7:H16" si="2">E7*C7</f>
        <v>29743.599999999999</v>
      </c>
      <c r="I7" s="10">
        <f t="shared" ref="I7:I16" si="3">(H7-G7)/G7</f>
        <v>0.29319999999999996</v>
      </c>
      <c r="J7" s="2"/>
      <c r="K7" s="2"/>
    </row>
    <row r="8" spans="1:11">
      <c r="A8" s="1" t="s">
        <v>4</v>
      </c>
      <c r="B8" s="3" t="s">
        <v>5</v>
      </c>
      <c r="C8" s="3">
        <v>3500</v>
      </c>
      <c r="D8" s="6">
        <v>25.68</v>
      </c>
      <c r="E8" s="6">
        <v>28.8</v>
      </c>
      <c r="F8" s="4">
        <f t="shared" si="0"/>
        <v>0.12149532710280378</v>
      </c>
      <c r="G8" s="6">
        <f t="shared" si="1"/>
        <v>89880</v>
      </c>
      <c r="H8" s="8">
        <f t="shared" si="2"/>
        <v>100800</v>
      </c>
      <c r="I8" s="10">
        <f t="shared" si="3"/>
        <v>0.12149532710280374</v>
      </c>
      <c r="J8" s="2"/>
      <c r="K8" s="2"/>
    </row>
    <row r="9" spans="1:11">
      <c r="A9" s="1" t="s">
        <v>6</v>
      </c>
      <c r="B9" s="3" t="s">
        <v>7</v>
      </c>
      <c r="C9" s="3">
        <v>3000</v>
      </c>
      <c r="D9" s="6">
        <v>24.75</v>
      </c>
      <c r="E9" s="6">
        <v>28.11</v>
      </c>
      <c r="F9" s="4">
        <f t="shared" si="0"/>
        <v>0.13575757575757574</v>
      </c>
      <c r="G9" s="6">
        <f t="shared" si="1"/>
        <v>74250</v>
      </c>
      <c r="H9" s="8">
        <f t="shared" si="2"/>
        <v>84330</v>
      </c>
      <c r="I9" s="10">
        <f t="shared" si="3"/>
        <v>0.13575757575757577</v>
      </c>
      <c r="J9" s="2"/>
      <c r="K9" s="2"/>
    </row>
    <row r="10" spans="1:11">
      <c r="A10" s="1" t="s">
        <v>8</v>
      </c>
      <c r="B10" s="3" t="s">
        <v>9</v>
      </c>
      <c r="C10" s="3">
        <v>550</v>
      </c>
      <c r="D10" s="6">
        <v>170.5</v>
      </c>
      <c r="E10" s="6">
        <v>122.02</v>
      </c>
      <c r="F10" s="4">
        <f t="shared" si="0"/>
        <v>-0.2843401759530792</v>
      </c>
      <c r="G10" s="6">
        <f t="shared" si="1"/>
        <v>93775</v>
      </c>
      <c r="H10" s="8">
        <f t="shared" si="2"/>
        <v>67111</v>
      </c>
      <c r="I10" s="10">
        <f t="shared" si="3"/>
        <v>-0.2843401759530792</v>
      </c>
      <c r="J10" s="2"/>
      <c r="K10" s="2"/>
    </row>
    <row r="11" spans="1:11">
      <c r="A11" s="1" t="s">
        <v>10</v>
      </c>
      <c r="B11" s="3" t="s">
        <v>11</v>
      </c>
      <c r="C11" s="3">
        <v>2400</v>
      </c>
      <c r="D11" s="6">
        <v>41.35</v>
      </c>
      <c r="E11" s="6">
        <v>40.32</v>
      </c>
      <c r="F11" s="4">
        <f t="shared" si="0"/>
        <v>-2.4909310761789628E-2</v>
      </c>
      <c r="G11" s="6">
        <f t="shared" si="1"/>
        <v>99240</v>
      </c>
      <c r="H11" s="8">
        <f t="shared" si="2"/>
        <v>96768</v>
      </c>
      <c r="I11" s="10">
        <f t="shared" si="3"/>
        <v>-2.4909310761789601E-2</v>
      </c>
      <c r="J11" s="2"/>
      <c r="K11" s="2"/>
    </row>
    <row r="12" spans="1:11">
      <c r="A12" s="1" t="s">
        <v>12</v>
      </c>
      <c r="B12" s="3" t="s">
        <v>13</v>
      </c>
      <c r="C12" s="3">
        <v>1900</v>
      </c>
      <c r="D12" s="6">
        <v>51.91</v>
      </c>
      <c r="E12" s="6">
        <v>51.91</v>
      </c>
      <c r="F12" s="4">
        <f t="shared" si="0"/>
        <v>0</v>
      </c>
      <c r="G12" s="6">
        <f t="shared" si="1"/>
        <v>98629</v>
      </c>
      <c r="H12" s="8">
        <f t="shared" si="2"/>
        <v>98629</v>
      </c>
      <c r="I12" s="10">
        <f t="shared" si="3"/>
        <v>0</v>
      </c>
      <c r="J12" s="2"/>
      <c r="K12" s="2"/>
    </row>
    <row r="13" spans="1:11">
      <c r="A13" s="1" t="s">
        <v>14</v>
      </c>
      <c r="B13" s="3" t="s">
        <v>15</v>
      </c>
      <c r="C13" s="3">
        <v>2550</v>
      </c>
      <c r="D13" s="6">
        <v>37.409999999999997</v>
      </c>
      <c r="E13" s="6">
        <v>39.450000000000003</v>
      </c>
      <c r="F13" s="4">
        <f t="shared" si="0"/>
        <v>5.4530874097834976E-2</v>
      </c>
      <c r="G13" s="6">
        <f t="shared" si="1"/>
        <v>95395.499999999985</v>
      </c>
      <c r="H13" s="8">
        <f t="shared" si="2"/>
        <v>100597.5</v>
      </c>
      <c r="I13" s="10">
        <f t="shared" si="3"/>
        <v>5.4530874097834962E-2</v>
      </c>
      <c r="J13" s="2"/>
      <c r="K13" s="2"/>
    </row>
    <row r="14" spans="1:11">
      <c r="A14" s="1" t="s">
        <v>16</v>
      </c>
      <c r="B14" s="3" t="s">
        <v>17</v>
      </c>
      <c r="C14" s="3">
        <v>3000</v>
      </c>
      <c r="D14" s="6">
        <v>29.34</v>
      </c>
      <c r="E14" s="6">
        <v>25.45</v>
      </c>
      <c r="F14" s="4">
        <f t="shared" si="0"/>
        <v>-0.13258350374914793</v>
      </c>
      <c r="G14" s="6">
        <f t="shared" si="1"/>
        <v>88020</v>
      </c>
      <c r="H14" s="8">
        <f t="shared" si="2"/>
        <v>76350</v>
      </c>
      <c r="I14" s="10">
        <f t="shared" si="3"/>
        <v>-0.13258350374914793</v>
      </c>
      <c r="J14" s="2"/>
      <c r="K14" s="2"/>
    </row>
    <row r="15" spans="1:11">
      <c r="A15" s="1" t="s">
        <v>18</v>
      </c>
      <c r="B15" s="3" t="s">
        <v>19</v>
      </c>
      <c r="C15" s="3">
        <v>1290</v>
      </c>
      <c r="D15" s="6">
        <v>71.44</v>
      </c>
      <c r="E15" s="6">
        <v>70.59</v>
      </c>
      <c r="F15" s="4">
        <f t="shared" si="0"/>
        <v>-1.1898096304591186E-2</v>
      </c>
      <c r="G15" s="6">
        <f t="shared" si="1"/>
        <v>92157.599999999991</v>
      </c>
      <c r="H15" s="8">
        <f t="shared" si="2"/>
        <v>91061.1</v>
      </c>
      <c r="I15" s="10">
        <f t="shared" si="3"/>
        <v>-1.1898096304591108E-2</v>
      </c>
      <c r="J15" s="2"/>
      <c r="K15" s="2"/>
    </row>
    <row r="16" spans="1:11">
      <c r="A16" s="1" t="s">
        <v>20</v>
      </c>
      <c r="B16" s="3" t="s">
        <v>21</v>
      </c>
      <c r="C16" s="3">
        <v>1900</v>
      </c>
      <c r="D16" s="6">
        <v>50.68</v>
      </c>
      <c r="E16" s="6">
        <v>51.25</v>
      </c>
      <c r="F16" s="4">
        <f t="shared" si="0"/>
        <v>1.124704025256512E-2</v>
      </c>
      <c r="G16" s="6">
        <f t="shared" si="1"/>
        <v>96292</v>
      </c>
      <c r="H16" s="8">
        <f t="shared" si="2"/>
        <v>97375</v>
      </c>
      <c r="I16" s="10">
        <f t="shared" si="3"/>
        <v>1.1247040252565114E-2</v>
      </c>
      <c r="J16" s="2"/>
      <c r="K16" s="2"/>
    </row>
    <row r="17" spans="1:15">
      <c r="A17" s="3"/>
      <c r="B17" s="3"/>
      <c r="C17" s="3"/>
      <c r="D17" s="6"/>
      <c r="E17" s="6"/>
      <c r="F17" s="4"/>
      <c r="G17" s="3"/>
      <c r="H17" s="2"/>
      <c r="I17" s="10"/>
      <c r="J17" s="2"/>
      <c r="K17" s="2"/>
    </row>
    <row r="18" spans="1:15">
      <c r="A18" s="3"/>
      <c r="B18" s="3"/>
      <c r="C18" s="3"/>
      <c r="D18" s="6"/>
      <c r="E18" s="15" t="s">
        <v>29</v>
      </c>
      <c r="F18" s="15"/>
      <c r="G18" s="6">
        <f>SUM(G6:G16)</f>
        <v>998661.1</v>
      </c>
      <c r="H18" s="8">
        <f>SUM(H6:H16)</f>
        <v>998207.2</v>
      </c>
      <c r="I18" s="10">
        <f>(H18-G18)/G18</f>
        <v>-4.545085414862192E-4</v>
      </c>
      <c r="J18" s="2"/>
      <c r="K18" s="2"/>
    </row>
    <row r="19" spans="1:15">
      <c r="A19" s="27" t="s">
        <v>33</v>
      </c>
      <c r="B19" s="28"/>
      <c r="C19" s="3"/>
      <c r="D19" s="6"/>
      <c r="E19" s="6"/>
      <c r="F19" s="4" t="s">
        <v>27</v>
      </c>
      <c r="G19" s="11">
        <v>1219.3599999999999</v>
      </c>
      <c r="H19" s="2">
        <v>1219.3599999999999</v>
      </c>
      <c r="I19" s="10">
        <f t="shared" ref="I19" si="4">(H19-G19)/G19</f>
        <v>0</v>
      </c>
      <c r="J19" s="2"/>
      <c r="K19" s="2"/>
    </row>
    <row r="20" spans="1:15">
      <c r="A20" s="29" t="s">
        <v>34</v>
      </c>
      <c r="B20" s="28"/>
      <c r="C20" s="3"/>
      <c r="D20" s="6"/>
      <c r="E20" s="16" t="s">
        <v>28</v>
      </c>
      <c r="F20" s="16"/>
      <c r="G20" s="6">
        <f>SUM(G18:G19)</f>
        <v>999880.46</v>
      </c>
      <c r="H20" s="8">
        <f>SUM(H18:H19)</f>
        <v>999426.55999999994</v>
      </c>
      <c r="I20" s="10">
        <f>(H20-G20)/G20</f>
        <v>-4.5395426569294422E-4</v>
      </c>
      <c r="J20" s="2"/>
      <c r="K20" s="2"/>
    </row>
    <row r="21" spans="1:15">
      <c r="A21" s="30"/>
      <c r="B21" s="27"/>
      <c r="C21" s="17"/>
      <c r="D21" s="18"/>
      <c r="E21" s="18"/>
      <c r="F21" s="19"/>
      <c r="G21" s="17"/>
      <c r="H21" s="17"/>
      <c r="I21" s="20"/>
      <c r="J21" s="17"/>
      <c r="K21" s="2"/>
      <c r="O21" t="s">
        <v>23</v>
      </c>
    </row>
    <row r="22" spans="1:15">
      <c r="A22" s="27" t="s">
        <v>35</v>
      </c>
      <c r="B22" s="27" t="s">
        <v>35</v>
      </c>
      <c r="D22" s="22" t="s">
        <v>43</v>
      </c>
      <c r="E22" s="23"/>
      <c r="F22" s="24" t="s">
        <v>37</v>
      </c>
      <c r="G22" s="24"/>
      <c r="H22" s="25"/>
      <c r="I22" s="21"/>
      <c r="K22" s="2"/>
    </row>
    <row r="23" spans="1:15">
      <c r="A23" s="31" t="s">
        <v>39</v>
      </c>
      <c r="B23" s="32" t="s">
        <v>36</v>
      </c>
      <c r="D23" s="22" t="s">
        <v>42</v>
      </c>
      <c r="E23" s="23"/>
      <c r="F23" s="24" t="s">
        <v>38</v>
      </c>
      <c r="G23" s="24"/>
      <c r="H23" s="25"/>
      <c r="I23" s="21"/>
      <c r="K23" s="2"/>
    </row>
    <row r="24" spans="1:15">
      <c r="A24" s="33">
        <v>2176.12</v>
      </c>
      <c r="B24" s="32">
        <v>2241.35</v>
      </c>
      <c r="D24" s="22" t="s">
        <v>41</v>
      </c>
      <c r="E24" s="23"/>
      <c r="F24" s="24"/>
      <c r="G24" s="24" t="s">
        <v>44</v>
      </c>
      <c r="H24" s="25"/>
      <c r="I24" s="21"/>
      <c r="K24" s="2"/>
    </row>
    <row r="25" spans="1:15">
      <c r="C25" s="17"/>
      <c r="D25" s="22" t="s">
        <v>40</v>
      </c>
      <c r="E25" s="23"/>
      <c r="F25" s="24"/>
      <c r="G25" s="24"/>
      <c r="H25" s="25"/>
      <c r="I25" s="21"/>
    </row>
    <row r="26" spans="1:15">
      <c r="A26" s="17"/>
      <c r="B26" s="17"/>
      <c r="C26" s="17"/>
    </row>
    <row r="27" spans="1:15">
      <c r="A27" s="17"/>
      <c r="B27" s="17"/>
      <c r="C27" s="17"/>
      <c r="D27" s="18"/>
      <c r="E27" s="18"/>
      <c r="F27" s="19"/>
      <c r="G27" s="17"/>
      <c r="H27" s="17"/>
      <c r="I27" s="20"/>
      <c r="J27" s="17"/>
    </row>
  </sheetData>
  <mergeCells count="2">
    <mergeCell ref="E18:F18"/>
    <mergeCell ref="E20:F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