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bby\Documents\2013SIB\sibChapter10\AU2\SIB2013 CH10 Data Files\"/>
    </mc:Choice>
  </mc:AlternateContent>
  <bookViews>
    <workbookView xWindow="360" yWindow="75" windowWidth="11340" windowHeight="6795" firstSheet="1" activeTab="1"/>
  </bookViews>
  <sheets>
    <sheet name="Documentation" sheetId="2" r:id="rId1"/>
    <sheet name="Payroll Register" sheetId="3" r:id="rId2"/>
  </sheets>
  <calcPr calcId="152511"/>
</workbook>
</file>

<file path=xl/calcChain.xml><?xml version="1.0" encoding="utf-8"?>
<calcChain xmlns="http://schemas.openxmlformats.org/spreadsheetml/2006/main">
  <c r="K8" i="3" l="1"/>
  <c r="K9" i="3"/>
  <c r="K11" i="3"/>
  <c r="K13" i="3"/>
  <c r="K7" i="3"/>
  <c r="H12" i="3"/>
  <c r="J15" i="3"/>
  <c r="K15" i="3" s="1"/>
  <c r="H15" i="3"/>
  <c r="H8" i="3"/>
  <c r="J8" i="3" s="1"/>
  <c r="H9" i="3"/>
  <c r="J9" i="3" s="1"/>
  <c r="H10" i="3"/>
  <c r="J10" i="3" s="1"/>
  <c r="K10" i="3" s="1"/>
  <c r="H11" i="3"/>
  <c r="J11" i="3" s="1"/>
  <c r="J12" i="3"/>
  <c r="K12" i="3" s="1"/>
  <c r="H13" i="3"/>
  <c r="J13" i="3" s="1"/>
  <c r="H14" i="3"/>
  <c r="J14" i="3" s="1"/>
  <c r="K14" i="3" s="1"/>
  <c r="H7" i="3" l="1"/>
  <c r="M8" i="3" l="1"/>
  <c r="M9" i="3"/>
  <c r="M10" i="3"/>
  <c r="M11" i="3"/>
  <c r="M12" i="3"/>
  <c r="M13" i="3"/>
  <c r="M14" i="3"/>
  <c r="M15" i="3"/>
  <c r="M7" i="3"/>
  <c r="J7" i="3"/>
  <c r="L9" i="3" l="1"/>
  <c r="L13" i="3"/>
  <c r="L15" i="3"/>
  <c r="L11" i="3"/>
  <c r="L7" i="3"/>
  <c r="L14" i="3"/>
  <c r="L12" i="3"/>
  <c r="L10" i="3"/>
  <c r="L8" i="3"/>
</calcChain>
</file>

<file path=xl/comments1.xml><?xml version="1.0" encoding="utf-8"?>
<comments xmlns="http://schemas.openxmlformats.org/spreadsheetml/2006/main">
  <authors>
    <author>Debra Gross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Irene:This status includes head-of-household and divorced.</t>
        </r>
      </text>
    </comment>
  </commentList>
</comments>
</file>

<file path=xl/sharedStrings.xml><?xml version="1.0" encoding="utf-8"?>
<sst xmlns="http://schemas.openxmlformats.org/spreadsheetml/2006/main" count="98" uniqueCount="77">
  <si>
    <t>Payroll Information</t>
  </si>
  <si>
    <t>Health Insurance</t>
  </si>
  <si>
    <t>Created by:</t>
  </si>
  <si>
    <t>On:</t>
  </si>
  <si>
    <t>Last Updated by:</t>
  </si>
  <si>
    <t>Purpose of workbook:</t>
  </si>
  <si>
    <t>How to use this workbook:</t>
  </si>
  <si>
    <t>Irene's Scrapbooking World</t>
  </si>
  <si>
    <t>Irene Watson</t>
  </si>
  <si>
    <t>Name</t>
  </si>
  <si>
    <t>Hours Worked</t>
  </si>
  <si>
    <t>Gross Pay</t>
  </si>
  <si>
    <t>Taxable Wages</t>
  </si>
  <si>
    <t>Other Deductions</t>
  </si>
  <si>
    <t>Tax Status</t>
  </si>
  <si>
    <t>Insurance Plan</t>
  </si>
  <si>
    <t>Anderson, Marsha</t>
  </si>
  <si>
    <t>Franks, Alice</t>
  </si>
  <si>
    <t>Hansen, Belinda</t>
  </si>
  <si>
    <t>Limesand, Edna</t>
  </si>
  <si>
    <t>Petters, Sally</t>
  </si>
  <si>
    <t>Richardson, Denise</t>
  </si>
  <si>
    <t>Overtime Rate</t>
  </si>
  <si>
    <t>Totals</t>
  </si>
  <si>
    <t>401K Deduction</t>
  </si>
  <si>
    <t>Watson, Irene</t>
  </si>
  <si>
    <t>Allowances</t>
  </si>
  <si>
    <t>Payroll Worksheet</t>
  </si>
  <si>
    <t>Married</t>
  </si>
  <si>
    <t>Family</t>
  </si>
  <si>
    <t>Plan Type</t>
  </si>
  <si>
    <t>Deduction per Pay Period</t>
  </si>
  <si>
    <t>Single</t>
  </si>
  <si>
    <t>None</t>
  </si>
  <si>
    <t>Health Insurance Plan Options:</t>
  </si>
  <si>
    <t>401K Deduction Percentage:</t>
  </si>
  <si>
    <t>Maried</t>
  </si>
  <si>
    <t>Pay Rate per Hour</t>
  </si>
  <si>
    <t>United Way</t>
  </si>
  <si>
    <t>Jackson, Thomas</t>
  </si>
  <si>
    <t>Campbell, Titus</t>
  </si>
  <si>
    <t>No</t>
  </si>
  <si>
    <t>Other Deductions Comments</t>
  </si>
  <si>
    <t>Court-ordered child support</t>
  </si>
  <si>
    <t>Valid Withholding Tax Statuses:</t>
  </si>
  <si>
    <t>SSN</t>
  </si>
  <si>
    <t>501-85-7894</t>
  </si>
  <si>
    <t>502-76-7891</t>
  </si>
  <si>
    <t>473-75-7789</t>
  </si>
  <si>
    <t>472-85-1237</t>
  </si>
  <si>
    <t>471-99-4587</t>
  </si>
  <si>
    <t>991-87-7789</t>
  </si>
  <si>
    <t>501-45-1298</t>
  </si>
  <si>
    <t>502-23-8989</t>
  </si>
  <si>
    <t>472-19-6547</t>
  </si>
  <si>
    <t xml:space="preserve">To compile payroll data to be used by Wipson &amp; Lynn in </t>
  </si>
  <si>
    <t>Enter the hours worked and voluntary deductions for each employee</t>
  </si>
  <si>
    <t>on the Payroll Register worksheet.</t>
  </si>
  <si>
    <t>Overtime is assumed to be 150% of an employee's regular pay rate.</t>
  </si>
  <si>
    <t>If any of the base assumptions change regarding tax status, allowances, health</t>
  </si>
  <si>
    <t>plan choice, etc., unprotect the worksheet and update the relevant data.</t>
  </si>
  <si>
    <t>calculating and preparing payroll.</t>
  </si>
  <si>
    <t>Divorced</t>
  </si>
  <si>
    <t>For the Pay Period Ended January 29, 2016</t>
  </si>
  <si>
    <t>Contribute to 401K</t>
  </si>
  <si>
    <t>Assumptions:</t>
  </si>
  <si>
    <t xml:space="preserve">Tax status </t>
  </si>
  <si>
    <t>Insurance plans</t>
  </si>
  <si>
    <t>Value TRUE listed if person is contributing to 401K - contribution rate given in cell H21</t>
  </si>
  <si>
    <t>Rate per Hour</t>
  </si>
  <si>
    <t>Overtime is paid on all hours worked in excess of 80 hours per semi-monthly pay period</t>
  </si>
  <si>
    <t>Overtime Hours</t>
  </si>
  <si>
    <t>Valid status: Married, Single.  Include head of household and Divorced under single</t>
  </si>
  <si>
    <t>Any whole number greater than or equal to 0</t>
  </si>
  <si>
    <t>Valid plans listed in cells Payroll register L22:24 - Single, Family or none</t>
  </si>
  <si>
    <t>Hourly pay rate in dollars</t>
  </si>
  <si>
    <t>FAMLY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</si>
</sst>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0" fontId="0" fillId="3" borderId="0" xfId="0" applyFill="1"/>
    <xf numFmtId="15" fontId="0" fillId="3" borderId="0" xfId="0" applyNumberFormat="1" applyFill="1"/>
    <xf numFmtId="16" fontId="0" fillId="0" borderId="0" xfId="0" applyNumberFormat="1"/>
    <xf numFmtId="10" fontId="0" fillId="4" borderId="0" xfId="0" applyNumberFormat="1" applyFill="1"/>
    <xf numFmtId="0" fontId="0" fillId="5" borderId="0" xfId="0" applyFill="1"/>
    <xf numFmtId="7" fontId="0" fillId="5" borderId="0" xfId="2" applyNumberFormat="1" applyFont="1" applyFill="1"/>
    <xf numFmtId="0" fontId="1" fillId="6" borderId="0" xfId="0" applyFont="1" applyFill="1"/>
    <xf numFmtId="0" fontId="0" fillId="6" borderId="0" xfId="0" applyFill="1"/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1" applyNumberFormat="1" applyFont="1" applyBorder="1"/>
    <xf numFmtId="43" fontId="0" fillId="0" borderId="2" xfId="1" applyFont="1" applyBorder="1"/>
    <xf numFmtId="43" fontId="0" fillId="3" borderId="2" xfId="1" applyFont="1" applyFill="1" applyBorder="1"/>
    <xf numFmtId="0" fontId="1" fillId="0" borderId="2" xfId="0" applyFont="1" applyBorder="1"/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7"/>
  <sheetViews>
    <sheetView workbookViewId="0">
      <selection sqref="A1:H1"/>
    </sheetView>
  </sheetViews>
  <sheetFormatPr defaultRowHeight="12.75" x14ac:dyDescent="0.2"/>
  <cols>
    <col min="1" max="1" width="23.28515625" bestFit="1" customWidth="1"/>
    <col min="2" max="2" width="17.28515625" customWidth="1"/>
  </cols>
  <sheetData>
    <row r="1" spans="1:8" ht="14.25" x14ac:dyDescent="0.2">
      <c r="A1" s="26" t="s">
        <v>7</v>
      </c>
      <c r="B1" s="26"/>
      <c r="C1" s="26"/>
      <c r="D1" s="26"/>
      <c r="E1" s="26"/>
      <c r="F1" s="26"/>
      <c r="G1" s="26"/>
      <c r="H1" s="26"/>
    </row>
    <row r="2" spans="1:8" ht="14.25" x14ac:dyDescent="0.2">
      <c r="A2" s="26" t="s">
        <v>0</v>
      </c>
      <c r="B2" s="26"/>
      <c r="C2" s="26"/>
      <c r="D2" s="26"/>
      <c r="E2" s="26"/>
      <c r="F2" s="26"/>
      <c r="G2" s="26"/>
      <c r="H2" s="26"/>
    </row>
    <row r="3" spans="1:8" ht="14.25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2" t="s">
        <v>2</v>
      </c>
      <c r="B4" t="s">
        <v>8</v>
      </c>
    </row>
    <row r="5" spans="1:8" x14ac:dyDescent="0.2">
      <c r="A5" s="2" t="s">
        <v>3</v>
      </c>
      <c r="B5" s="12">
        <v>42402</v>
      </c>
    </row>
    <row r="6" spans="1:8" x14ac:dyDescent="0.2">
      <c r="A6" s="2"/>
    </row>
    <row r="7" spans="1:8" x14ac:dyDescent="0.2">
      <c r="A7" s="2" t="s">
        <v>4</v>
      </c>
      <c r="B7" s="10"/>
    </row>
    <row r="8" spans="1:8" x14ac:dyDescent="0.2">
      <c r="A8" s="2" t="s">
        <v>3</v>
      </c>
      <c r="B8" s="11"/>
    </row>
    <row r="10" spans="1:8" x14ac:dyDescent="0.2">
      <c r="A10" t="s">
        <v>5</v>
      </c>
      <c r="B10" s="3" t="s">
        <v>55</v>
      </c>
    </row>
    <row r="11" spans="1:8" x14ac:dyDescent="0.2">
      <c r="B11" s="3" t="s">
        <v>61</v>
      </c>
    </row>
    <row r="12" spans="1:8" x14ac:dyDescent="0.2">
      <c r="B12" s="3"/>
    </row>
    <row r="13" spans="1:8" x14ac:dyDescent="0.2">
      <c r="B13" s="4"/>
    </row>
    <row r="14" spans="1:8" x14ac:dyDescent="0.2">
      <c r="A14" t="s">
        <v>6</v>
      </c>
      <c r="B14" t="s">
        <v>56</v>
      </c>
    </row>
    <row r="15" spans="1:8" x14ac:dyDescent="0.2">
      <c r="B15" t="s">
        <v>57</v>
      </c>
    </row>
    <row r="17" spans="1:8" x14ac:dyDescent="0.2">
      <c r="A17" s="3" t="s">
        <v>65</v>
      </c>
      <c r="B17" s="3" t="s">
        <v>59</v>
      </c>
    </row>
    <row r="18" spans="1:8" x14ac:dyDescent="0.2">
      <c r="B18" s="3" t="s">
        <v>60</v>
      </c>
    </row>
    <row r="20" spans="1:8" x14ac:dyDescent="0.2">
      <c r="B20" s="3" t="s">
        <v>66</v>
      </c>
      <c r="C20" s="3" t="s">
        <v>72</v>
      </c>
    </row>
    <row r="21" spans="1:8" x14ac:dyDescent="0.2">
      <c r="B21" s="3" t="s">
        <v>26</v>
      </c>
      <c r="C21" s="3" t="s">
        <v>73</v>
      </c>
    </row>
    <row r="22" spans="1:8" ht="28.5" customHeight="1" x14ac:dyDescent="0.2">
      <c r="B22" s="3" t="s">
        <v>67</v>
      </c>
      <c r="C22" s="25" t="s">
        <v>74</v>
      </c>
      <c r="D22" s="25"/>
      <c r="E22" s="25"/>
      <c r="F22" s="25"/>
      <c r="G22" s="25"/>
      <c r="H22" s="25"/>
    </row>
    <row r="23" spans="1:8" ht="29.25" customHeight="1" x14ac:dyDescent="0.2">
      <c r="B23" s="3" t="s">
        <v>64</v>
      </c>
      <c r="C23" s="25" t="s">
        <v>68</v>
      </c>
      <c r="D23" s="25"/>
      <c r="E23" s="25"/>
      <c r="F23" s="25"/>
      <c r="G23" s="25"/>
      <c r="H23" s="25"/>
    </row>
    <row r="24" spans="1:8" x14ac:dyDescent="0.2">
      <c r="B24" s="3" t="s">
        <v>69</v>
      </c>
      <c r="C24" s="3" t="s">
        <v>75</v>
      </c>
    </row>
    <row r="25" spans="1:8" x14ac:dyDescent="0.2">
      <c r="B25" s="3"/>
    </row>
    <row r="26" spans="1:8" ht="22.5" customHeight="1" x14ac:dyDescent="0.2">
      <c r="B26" s="3" t="s">
        <v>22</v>
      </c>
      <c r="C26" s="25" t="s">
        <v>58</v>
      </c>
      <c r="D26" s="25"/>
      <c r="E26" s="25"/>
      <c r="F26" s="25"/>
      <c r="G26" s="25"/>
      <c r="H26" s="25"/>
    </row>
    <row r="27" spans="1:8" ht="22.5" customHeight="1" x14ac:dyDescent="0.2">
      <c r="B27" s="3" t="s">
        <v>71</v>
      </c>
      <c r="C27" s="25" t="s">
        <v>70</v>
      </c>
      <c r="D27" s="25"/>
      <c r="E27" s="25"/>
      <c r="F27" s="25"/>
      <c r="G27" s="25"/>
      <c r="H27" s="25"/>
    </row>
  </sheetData>
  <mergeCells count="6">
    <mergeCell ref="C27:H27"/>
    <mergeCell ref="A1:H1"/>
    <mergeCell ref="A2:H2"/>
    <mergeCell ref="C22:H22"/>
    <mergeCell ref="C23:H23"/>
    <mergeCell ref="C26:H26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2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1" sqref="A21"/>
    </sheetView>
  </sheetViews>
  <sheetFormatPr defaultRowHeight="12.75" x14ac:dyDescent="0.2"/>
  <cols>
    <col min="1" max="1" width="17.42578125" bestFit="1" customWidth="1"/>
    <col min="2" max="2" width="11.5703125" customWidth="1"/>
    <col min="4" max="4" width="11.28515625" customWidth="1"/>
    <col min="8" max="8" width="10.28515625" customWidth="1"/>
    <col min="11" max="11" width="9.85546875" customWidth="1"/>
    <col min="12" max="12" width="11.7109375" customWidth="1"/>
    <col min="14" max="14" width="10.85546875" customWidth="1"/>
    <col min="15" max="15" width="23.7109375" bestFit="1" customWidth="1"/>
  </cols>
  <sheetData>
    <row r="1" spans="1:15" ht="14.25" x14ac:dyDescent="0.2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 x14ac:dyDescent="0.2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4.25" x14ac:dyDescent="0.2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6" spans="1:15" ht="25.5" x14ac:dyDescent="0.2">
      <c r="A6" s="18" t="s">
        <v>9</v>
      </c>
      <c r="B6" s="18" t="s">
        <v>45</v>
      </c>
      <c r="C6" s="18" t="s">
        <v>14</v>
      </c>
      <c r="D6" s="18" t="s">
        <v>26</v>
      </c>
      <c r="E6" s="18" t="s">
        <v>15</v>
      </c>
      <c r="F6" s="19" t="s">
        <v>64</v>
      </c>
      <c r="G6" s="18" t="s">
        <v>37</v>
      </c>
      <c r="H6" s="18" t="s">
        <v>22</v>
      </c>
      <c r="I6" s="18" t="s">
        <v>10</v>
      </c>
      <c r="J6" s="18" t="s">
        <v>11</v>
      </c>
      <c r="K6" s="18" t="s">
        <v>24</v>
      </c>
      <c r="L6" s="18" t="s">
        <v>12</v>
      </c>
      <c r="M6" s="18" t="s">
        <v>1</v>
      </c>
      <c r="N6" s="18" t="s">
        <v>13</v>
      </c>
      <c r="O6" s="18" t="s">
        <v>42</v>
      </c>
    </row>
    <row r="7" spans="1:15" x14ac:dyDescent="0.2">
      <c r="A7" s="20" t="s">
        <v>16</v>
      </c>
      <c r="B7" s="20" t="s">
        <v>46</v>
      </c>
      <c r="C7" s="20" t="s">
        <v>28</v>
      </c>
      <c r="D7" s="21">
        <v>2</v>
      </c>
      <c r="E7" s="20" t="s">
        <v>29</v>
      </c>
      <c r="F7" s="20" t="b">
        <v>1</v>
      </c>
      <c r="G7" s="22">
        <v>17.5</v>
      </c>
      <c r="H7" s="22">
        <f>G7*1.5</f>
        <v>26.25</v>
      </c>
      <c r="I7" s="23">
        <v>92</v>
      </c>
      <c r="J7" s="22">
        <f>IF(I7&lt;=80,I7*H7,G7*80+(I7-80)*H7)</f>
        <v>1715</v>
      </c>
      <c r="K7" s="22">
        <f>IF(F7,J7*H21,0)</f>
        <v>64.3125</v>
      </c>
      <c r="L7" s="22">
        <f>J7-K7</f>
        <v>1650.6875</v>
      </c>
      <c r="M7" s="22">
        <f t="shared" ref="M7:M15" si="0">VLOOKUP(E7,L$22:M$24,2,FALSE)</f>
        <v>101.2</v>
      </c>
      <c r="N7" s="22">
        <v>15</v>
      </c>
      <c r="O7" s="20" t="s">
        <v>38</v>
      </c>
    </row>
    <row r="8" spans="1:15" x14ac:dyDescent="0.2">
      <c r="A8" s="20" t="s">
        <v>40</v>
      </c>
      <c r="B8" s="20" t="s">
        <v>47</v>
      </c>
      <c r="C8" s="20" t="s">
        <v>28</v>
      </c>
      <c r="D8" s="21">
        <v>4</v>
      </c>
      <c r="E8" s="20" t="s">
        <v>29</v>
      </c>
      <c r="F8" s="20" t="b">
        <v>1</v>
      </c>
      <c r="G8" s="22">
        <v>25</v>
      </c>
      <c r="H8" s="22">
        <f t="shared" ref="H8:H15" si="1">G8*1.5</f>
        <v>37.5</v>
      </c>
      <c r="I8" s="23">
        <v>80</v>
      </c>
      <c r="J8" s="22">
        <f t="shared" ref="J8:J15" si="2">IF(I8&lt;=80,I8*H8,G8*80+(I8-80)*H8)</f>
        <v>3000</v>
      </c>
      <c r="K8" s="22">
        <f t="shared" ref="K8:K15" si="3">IF(F8,J8*H22,0)</f>
        <v>0</v>
      </c>
      <c r="L8" s="22">
        <f t="shared" ref="L8:L15" si="4">J8-K8</f>
        <v>3000</v>
      </c>
      <c r="M8" s="22">
        <f t="shared" si="0"/>
        <v>101.2</v>
      </c>
      <c r="N8" s="22"/>
      <c r="O8" s="20"/>
    </row>
    <row r="9" spans="1:15" x14ac:dyDescent="0.2">
      <c r="A9" s="20" t="s">
        <v>17</v>
      </c>
      <c r="B9" s="20" t="s">
        <v>48</v>
      </c>
      <c r="C9" s="20" t="s">
        <v>32</v>
      </c>
      <c r="D9" s="21">
        <v>1</v>
      </c>
      <c r="E9" s="20" t="s">
        <v>32</v>
      </c>
      <c r="F9" s="20" t="b">
        <v>0</v>
      </c>
      <c r="G9" s="22">
        <v>19.5</v>
      </c>
      <c r="H9" s="22">
        <f t="shared" si="1"/>
        <v>29.25</v>
      </c>
      <c r="I9" s="23">
        <v>80</v>
      </c>
      <c r="J9" s="22">
        <f t="shared" si="2"/>
        <v>2340</v>
      </c>
      <c r="K9" s="22">
        <f t="shared" si="3"/>
        <v>0</v>
      </c>
      <c r="L9" s="22">
        <f t="shared" si="4"/>
        <v>2340</v>
      </c>
      <c r="M9" s="22">
        <f t="shared" si="0"/>
        <v>52.75</v>
      </c>
      <c r="N9" s="22"/>
      <c r="O9" s="20"/>
    </row>
    <row r="10" spans="1:15" x14ac:dyDescent="0.2">
      <c r="A10" s="20" t="s">
        <v>18</v>
      </c>
      <c r="B10" s="20" t="s">
        <v>49</v>
      </c>
      <c r="C10" s="20" t="s">
        <v>36</v>
      </c>
      <c r="D10" s="21">
        <v>3</v>
      </c>
      <c r="E10" s="20" t="s">
        <v>29</v>
      </c>
      <c r="F10" s="20" t="b">
        <v>1</v>
      </c>
      <c r="G10" s="22">
        <v>22.5</v>
      </c>
      <c r="H10" s="22">
        <f t="shared" si="1"/>
        <v>33.75</v>
      </c>
      <c r="I10" s="23">
        <v>72</v>
      </c>
      <c r="J10" s="22">
        <f t="shared" si="2"/>
        <v>2430</v>
      </c>
      <c r="K10" s="22">
        <f t="shared" si="3"/>
        <v>0</v>
      </c>
      <c r="L10" s="22">
        <f t="shared" si="4"/>
        <v>2430</v>
      </c>
      <c r="M10" s="22">
        <f t="shared" si="0"/>
        <v>101.2</v>
      </c>
      <c r="N10" s="22"/>
      <c r="O10" s="20"/>
    </row>
    <row r="11" spans="1:15" x14ac:dyDescent="0.2">
      <c r="A11" s="20" t="s">
        <v>39</v>
      </c>
      <c r="B11" s="20" t="s">
        <v>50</v>
      </c>
      <c r="C11" s="20" t="s">
        <v>32</v>
      </c>
      <c r="D11" s="21">
        <v>1</v>
      </c>
      <c r="E11" s="20" t="s">
        <v>32</v>
      </c>
      <c r="F11" s="20" t="b">
        <v>1</v>
      </c>
      <c r="G11" s="22">
        <v>25</v>
      </c>
      <c r="H11" s="22">
        <f t="shared" si="1"/>
        <v>37.5</v>
      </c>
      <c r="I11" s="23">
        <v>87.5</v>
      </c>
      <c r="J11" s="22">
        <f t="shared" si="2"/>
        <v>2281.25</v>
      </c>
      <c r="K11" s="22">
        <f t="shared" si="3"/>
        <v>0</v>
      </c>
      <c r="L11" s="22">
        <f t="shared" si="4"/>
        <v>2281.25</v>
      </c>
      <c r="M11" s="22">
        <f t="shared" si="0"/>
        <v>52.75</v>
      </c>
      <c r="N11" s="22"/>
      <c r="O11" s="20"/>
    </row>
    <row r="12" spans="1:15" x14ac:dyDescent="0.2">
      <c r="A12" s="20" t="s">
        <v>19</v>
      </c>
      <c r="B12" s="20" t="s">
        <v>51</v>
      </c>
      <c r="C12" s="20" t="s">
        <v>32</v>
      </c>
      <c r="D12" s="21">
        <v>2</v>
      </c>
      <c r="E12" s="24" t="s">
        <v>41</v>
      </c>
      <c r="F12" s="20" t="b">
        <v>1</v>
      </c>
      <c r="G12" s="22">
        <v>17.25</v>
      </c>
      <c r="H12" s="22">
        <f>G12*0.5</f>
        <v>8.625</v>
      </c>
      <c r="I12" s="23">
        <v>40</v>
      </c>
      <c r="J12" s="22">
        <f t="shared" si="2"/>
        <v>345</v>
      </c>
      <c r="K12" s="22">
        <f t="shared" si="3"/>
        <v>0</v>
      </c>
      <c r="L12" s="22">
        <f t="shared" si="4"/>
        <v>345</v>
      </c>
      <c r="M12" s="22" t="e">
        <f t="shared" si="0"/>
        <v>#N/A</v>
      </c>
      <c r="N12" s="22"/>
      <c r="O12" s="20"/>
    </row>
    <row r="13" spans="1:15" x14ac:dyDescent="0.2">
      <c r="A13" s="20" t="s">
        <v>20</v>
      </c>
      <c r="B13" s="20" t="s">
        <v>52</v>
      </c>
      <c r="C13" s="24" t="s">
        <v>62</v>
      </c>
      <c r="D13" s="21">
        <v>2</v>
      </c>
      <c r="E13" s="24" t="s">
        <v>76</v>
      </c>
      <c r="F13" s="20" t="b">
        <v>0</v>
      </c>
      <c r="G13" s="22">
        <v>41.5</v>
      </c>
      <c r="H13" s="22">
        <f t="shared" si="1"/>
        <v>62.25</v>
      </c>
      <c r="I13" s="23">
        <v>60</v>
      </c>
      <c r="J13" s="22">
        <f t="shared" si="2"/>
        <v>3735</v>
      </c>
      <c r="K13" s="22">
        <f t="shared" si="3"/>
        <v>0</v>
      </c>
      <c r="L13" s="22">
        <f t="shared" si="4"/>
        <v>3735</v>
      </c>
      <c r="M13" s="22" t="e">
        <f t="shared" si="0"/>
        <v>#N/A</v>
      </c>
      <c r="N13" s="22"/>
      <c r="O13" s="20"/>
    </row>
    <row r="14" spans="1:15" x14ac:dyDescent="0.2">
      <c r="A14" s="20" t="s">
        <v>21</v>
      </c>
      <c r="B14" s="20" t="s">
        <v>53</v>
      </c>
      <c r="C14" s="20" t="s">
        <v>32</v>
      </c>
      <c r="D14" s="21">
        <v>1</v>
      </c>
      <c r="E14" s="20" t="s">
        <v>32</v>
      </c>
      <c r="F14" s="20" t="b">
        <v>1</v>
      </c>
      <c r="G14" s="22">
        <v>13</v>
      </c>
      <c r="H14" s="22">
        <f t="shared" si="1"/>
        <v>19.5</v>
      </c>
      <c r="I14" s="23">
        <v>80</v>
      </c>
      <c r="J14" s="22">
        <f t="shared" si="2"/>
        <v>1560</v>
      </c>
      <c r="K14" s="22">
        <f t="shared" si="3"/>
        <v>0</v>
      </c>
      <c r="L14" s="22">
        <f t="shared" si="4"/>
        <v>1560</v>
      </c>
      <c r="M14" s="22">
        <f t="shared" si="0"/>
        <v>52.75</v>
      </c>
      <c r="N14" s="22">
        <v>50</v>
      </c>
      <c r="O14" s="20" t="s">
        <v>43</v>
      </c>
    </row>
    <row r="15" spans="1:15" x14ac:dyDescent="0.2">
      <c r="A15" s="20" t="s">
        <v>25</v>
      </c>
      <c r="B15" s="20" t="s">
        <v>54</v>
      </c>
      <c r="C15" s="20" t="s">
        <v>28</v>
      </c>
      <c r="D15" s="21">
        <v>4</v>
      </c>
      <c r="E15" s="20" t="s">
        <v>29</v>
      </c>
      <c r="F15" s="20" t="b">
        <v>1</v>
      </c>
      <c r="G15" s="22">
        <v>21.5</v>
      </c>
      <c r="H15" s="22">
        <f t="shared" si="1"/>
        <v>32.25</v>
      </c>
      <c r="I15" s="23">
        <v>102.5</v>
      </c>
      <c r="J15" s="22">
        <f t="shared" si="2"/>
        <v>2445.625</v>
      </c>
      <c r="K15" s="22">
        <f t="shared" si="3"/>
        <v>0</v>
      </c>
      <c r="L15" s="22">
        <f t="shared" si="4"/>
        <v>2445.625</v>
      </c>
      <c r="M15" s="22">
        <f t="shared" si="0"/>
        <v>101.2</v>
      </c>
      <c r="N15" s="22">
        <v>50</v>
      </c>
      <c r="O15" s="20" t="s">
        <v>38</v>
      </c>
    </row>
    <row r="16" spans="1:15" x14ac:dyDescent="0.2">
      <c r="A16" s="5" t="s">
        <v>23</v>
      </c>
      <c r="B16" s="5"/>
    </row>
    <row r="20" spans="1:14" x14ac:dyDescent="0.2">
      <c r="A20" s="8" t="s">
        <v>44</v>
      </c>
      <c r="B20" s="6"/>
      <c r="C20" s="6"/>
      <c r="H20" s="8" t="s">
        <v>35</v>
      </c>
      <c r="I20" s="6"/>
      <c r="J20" s="6"/>
      <c r="L20" s="8" t="s">
        <v>34</v>
      </c>
      <c r="M20" s="9"/>
      <c r="N20" s="6"/>
    </row>
    <row r="21" spans="1:14" x14ac:dyDescent="0.2">
      <c r="A21" s="16" t="s">
        <v>32</v>
      </c>
      <c r="B21" s="3"/>
      <c r="C21" s="3"/>
      <c r="H21" s="13">
        <v>3.7499999999999999E-2</v>
      </c>
      <c r="L21" s="7" t="s">
        <v>30</v>
      </c>
      <c r="M21" s="7" t="s">
        <v>31</v>
      </c>
    </row>
    <row r="22" spans="1:14" x14ac:dyDescent="0.2">
      <c r="A22" s="17" t="s">
        <v>28</v>
      </c>
      <c r="L22" s="14" t="s">
        <v>29</v>
      </c>
      <c r="M22" s="15">
        <v>101.2</v>
      </c>
    </row>
    <row r="23" spans="1:14" x14ac:dyDescent="0.2">
      <c r="L23" s="14" t="s">
        <v>32</v>
      </c>
      <c r="M23" s="15">
        <v>52.75</v>
      </c>
    </row>
    <row r="24" spans="1:14" x14ac:dyDescent="0.2">
      <c r="L24" s="14" t="s">
        <v>33</v>
      </c>
      <c r="M24" s="15">
        <v>0</v>
      </c>
    </row>
  </sheetData>
  <mergeCells count="3">
    <mergeCell ref="A1:O1"/>
    <mergeCell ref="A2:O2"/>
    <mergeCell ref="A3:O3"/>
  </mergeCells>
  <phoneticPr fontId="2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Payroll Register</vt:lpstr>
    </vt:vector>
  </TitlesOfParts>
  <Company>Carey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Gross</dc:creator>
  <cp:lastModifiedBy>Guest1</cp:lastModifiedBy>
  <dcterms:created xsi:type="dcterms:W3CDTF">2001-01-04T09:03:36Z</dcterms:created>
  <dcterms:modified xsi:type="dcterms:W3CDTF">2013-05-22T23:14:06Z</dcterms:modified>
</cp:coreProperties>
</file>