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ice\Desktop\"/>
    </mc:Choice>
  </mc:AlternateContent>
  <bookViews>
    <workbookView xWindow="0" yWindow="0" windowWidth="20490" windowHeight="7755"/>
  </bookViews>
  <sheets>
    <sheet name="Sheet1" sheetId="1" r:id="rId1"/>
    <sheet name="Sheet4" sheetId="4" r:id="rId2"/>
    <sheet name="Sheet3" sheetId="3" r:id="rId3"/>
  </sheets>
  <definedNames>
    <definedName name="solver_adj" localSheetId="0" hidden="1">Sheet1!$C$4:$D$4</definedName>
    <definedName name="solver_adj" localSheetId="2" hidden="1">Sheet3!$C$4:$D$4</definedName>
    <definedName name="solver_adj" localSheetId="1" hidden="1">Sheet4!$C$4:$D$4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drv" localSheetId="0" hidden="1">1</definedName>
    <definedName name="solver_drv" localSheetId="2" hidden="1">1</definedName>
    <definedName name="solver_drv" localSheetId="1" hidden="1">1</definedName>
    <definedName name="solver_eng" localSheetId="0" hidden="1">1</definedName>
    <definedName name="solver_eng" localSheetId="2" hidden="1">2</definedName>
    <definedName name="solver_eng" localSheetId="1" hidden="1">2</definedName>
    <definedName name="solver_est" localSheetId="0" hidden="1">1</definedName>
    <definedName name="solver_est" localSheetId="2" hidden="1">1</definedName>
    <definedName name="solver_est" localSheetId="1" hidden="1">1</definedName>
    <definedName name="solver_itr" localSheetId="0" hidden="1">100</definedName>
    <definedName name="solver_itr" localSheetId="2" hidden="1">100</definedName>
    <definedName name="solver_itr" localSheetId="1" hidden="1">100</definedName>
    <definedName name="solver_lhs1" localSheetId="0" hidden="1">Sheet1!$H$20</definedName>
    <definedName name="solver_lhs1" localSheetId="2" hidden="1">Sheet3!$H$20</definedName>
    <definedName name="solver_lhs1" localSheetId="1" hidden="1">Sheet4!$E$16</definedName>
    <definedName name="solver_mip" localSheetId="0" hidden="1">100</definedName>
    <definedName name="solver_mip" localSheetId="2" hidden="1">100</definedName>
    <definedName name="solver_mip" localSheetId="1" hidden="1">100</definedName>
    <definedName name="solver_mni" localSheetId="0" hidden="1">30</definedName>
    <definedName name="solver_mni" localSheetId="2" hidden="1">30</definedName>
    <definedName name="solver_mni" localSheetId="1" hidden="1">30</definedName>
    <definedName name="solver_mrt" localSheetId="0" hidden="1">0.075</definedName>
    <definedName name="solver_mrt" localSheetId="2" hidden="1">0.075</definedName>
    <definedName name="solver_mrt" localSheetId="1" hidden="1">0.075</definedName>
    <definedName name="solver_msl" localSheetId="0" hidden="1">2</definedName>
    <definedName name="solver_msl" localSheetId="2" hidden="1">2</definedName>
    <definedName name="solver_msl" localSheetId="1" hidden="1">2</definedName>
    <definedName name="solver_neg" localSheetId="0" hidden="1">2</definedName>
    <definedName name="solver_neg" localSheetId="2" hidden="1">1</definedName>
    <definedName name="solver_neg" localSheetId="1" hidden="1">1</definedName>
    <definedName name="solver_nod" localSheetId="0" hidden="1">100</definedName>
    <definedName name="solver_nod" localSheetId="2" hidden="1">100</definedName>
    <definedName name="solver_nod" localSheetId="1" hidden="1">100</definedName>
    <definedName name="solver_num" localSheetId="0" hidden="1">0</definedName>
    <definedName name="solver_num" localSheetId="2" hidden="1">0</definedName>
    <definedName name="solver_num" localSheetId="1" hidden="1">1</definedName>
    <definedName name="solver_nwt" localSheetId="0" hidden="1">1</definedName>
    <definedName name="solver_nwt" localSheetId="2" hidden="1">1</definedName>
    <definedName name="solver_nwt" localSheetId="1" hidden="1">1</definedName>
    <definedName name="solver_opt" localSheetId="0" hidden="1">Sheet1!$D$6</definedName>
    <definedName name="solver_opt" localSheetId="2" hidden="1">Sheet3!$D$6</definedName>
    <definedName name="solver_opt" localSheetId="1" hidden="1">Sheet4!$E$12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rbv" localSheetId="0" hidden="1">1</definedName>
    <definedName name="solver_rbv" localSheetId="2" hidden="1">1</definedName>
    <definedName name="solver_rbv" localSheetId="1" hidden="1">1</definedName>
    <definedName name="solver_rel1" localSheetId="0" hidden="1">1</definedName>
    <definedName name="solver_rel1" localSheetId="2" hidden="1">1</definedName>
    <definedName name="solver_rel1" localSheetId="1" hidden="1">1</definedName>
    <definedName name="solver_rhs1" localSheetId="0" hidden="1">Sheet1!$I$20</definedName>
    <definedName name="solver_rhs1" localSheetId="2" hidden="1">Sheet3!$I$20</definedName>
    <definedName name="solver_rhs1" localSheetId="1" hidden="1">Sheet4!$G$16</definedName>
    <definedName name="solver_rlx" localSheetId="0" hidden="1">2</definedName>
    <definedName name="solver_rlx" localSheetId="2" hidden="1">2</definedName>
    <definedName name="solver_rlx" localSheetId="1" hidden="1">2</definedName>
    <definedName name="solver_rsd" localSheetId="0" hidden="1">0</definedName>
    <definedName name="solver_rsd" localSheetId="2" hidden="1">0</definedName>
    <definedName name="solver_rsd" localSheetId="1" hidden="1">0</definedName>
    <definedName name="solver_scl" localSheetId="0" hidden="1">2</definedName>
    <definedName name="solver_scl" localSheetId="2" hidden="1">1</definedName>
    <definedName name="solver_scl" localSheetId="1" hidden="1">2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ssz" localSheetId="0" hidden="1">100</definedName>
    <definedName name="solver_ssz" localSheetId="2" hidden="1">100</definedName>
    <definedName name="solver_ssz" localSheetId="1" hidden="1">100</definedName>
    <definedName name="solver_tim" localSheetId="0" hidden="1">1000</definedName>
    <definedName name="solver_tim" localSheetId="2" hidden="1">1000</definedName>
    <definedName name="solver_tim" localSheetId="1" hidden="1">1000</definedName>
    <definedName name="solver_tol" localSheetId="0" hidden="1">0.05</definedName>
    <definedName name="solver_tol" localSheetId="2" hidden="1">0.05</definedName>
    <definedName name="solver_tol" localSheetId="1" hidden="1">0.05</definedName>
    <definedName name="solver_typ" localSheetId="0" hidden="1">2</definedName>
    <definedName name="solver_typ" localSheetId="2" hidden="1">1</definedName>
    <definedName name="solver_typ" localSheetId="1" hidden="1">1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er" localSheetId="0" hidden="1">3</definedName>
    <definedName name="solver_ver" localSheetId="2" hidden="1">3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/>
  <c r="G19" i="1"/>
  <c r="G18" i="1"/>
  <c r="G17" i="1"/>
  <c r="G16" i="1"/>
  <c r="G15" i="1"/>
  <c r="G14" i="1"/>
  <c r="G13" i="1"/>
  <c r="G12" i="1"/>
  <c r="G11" i="1"/>
  <c r="G10" i="1"/>
  <c r="F18" i="1"/>
  <c r="F17" i="1"/>
  <c r="F16" i="1"/>
  <c r="F15" i="1"/>
  <c r="F14" i="1"/>
  <c r="F12" i="1"/>
  <c r="F11" i="1"/>
  <c r="F10" i="1"/>
  <c r="H19" i="1" l="1"/>
  <c r="H10" i="1"/>
  <c r="D11" i="4"/>
  <c r="C11" i="4"/>
  <c r="D10" i="4"/>
  <c r="C10" i="4"/>
  <c r="D12" i="4" l="1"/>
  <c r="C12" i="4"/>
  <c r="E12" i="4"/>
  <c r="H12" i="1" l="1"/>
  <c r="I12" i="1" s="1"/>
  <c r="H15" i="1" l="1"/>
  <c r="I15" i="1" s="1"/>
  <c r="I19" i="1"/>
  <c r="H14" i="1"/>
  <c r="I14" i="1" s="1"/>
  <c r="H18" i="1"/>
  <c r="I18" i="1" s="1"/>
  <c r="H13" i="1"/>
  <c r="I13" i="1" s="1"/>
  <c r="H17" i="1"/>
  <c r="I17" i="1" s="1"/>
  <c r="H16" i="1"/>
  <c r="I16" i="1" s="1"/>
  <c r="H11" i="1"/>
  <c r="I11" i="1" l="1"/>
  <c r="D6" i="1"/>
  <c r="I10" i="1"/>
  <c r="H20" i="1"/>
  <c r="I20" i="1" l="1"/>
</calcChain>
</file>

<file path=xl/sharedStrings.xml><?xml version="1.0" encoding="utf-8"?>
<sst xmlns="http://schemas.openxmlformats.org/spreadsheetml/2006/main" count="54" uniqueCount="32">
  <si>
    <t>Locating a Warehouse</t>
  </si>
  <si>
    <t>Decisions</t>
  </si>
  <si>
    <t>Location</t>
  </si>
  <si>
    <t>X</t>
  </si>
  <si>
    <t>Y</t>
  </si>
  <si>
    <t xml:space="preserve">      X</t>
  </si>
  <si>
    <t xml:space="preserve">       Y</t>
  </si>
  <si>
    <t>Data</t>
  </si>
  <si>
    <t>Results</t>
  </si>
  <si>
    <t>Site</t>
  </si>
  <si>
    <t>V</t>
  </si>
  <si>
    <t>X-dist</t>
  </si>
  <si>
    <t>Y-dist</t>
  </si>
  <si>
    <t>Distance</t>
  </si>
  <si>
    <t>Weighted</t>
  </si>
  <si>
    <t>Sum</t>
  </si>
  <si>
    <t>Summary</t>
  </si>
  <si>
    <t>x</t>
  </si>
  <si>
    <t>y</t>
  </si>
  <si>
    <t>Price-Dependent Demand</t>
  </si>
  <si>
    <t>Objective</t>
  </si>
  <si>
    <t>Price</t>
  </si>
  <si>
    <t>SUV</t>
  </si>
  <si>
    <t>Wagon</t>
  </si>
  <si>
    <t>Parameters</t>
  </si>
  <si>
    <t>Cost</t>
  </si>
  <si>
    <t>contribution</t>
  </si>
  <si>
    <t>Sales</t>
  </si>
  <si>
    <t>Constraints</t>
  </si>
  <si>
    <t xml:space="preserve">          Prep Time</t>
  </si>
  <si>
    <t>Total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</si>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</sst>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6" sqref="D6"/>
    </sheetView>
  </sheetViews>
  <sheetFormatPr defaultRowHeight="15" x14ac:dyDescent="0.25"/>
  <sheetData>
    <row r="1" spans="1:9" x14ac:dyDescent="0.25">
      <c r="A1" s="1" t="s">
        <v>0</v>
      </c>
    </row>
    <row r="3" spans="1:9" x14ac:dyDescent="0.25">
      <c r="A3" s="1" t="s">
        <v>1</v>
      </c>
      <c r="C3" t="s">
        <v>5</v>
      </c>
      <c r="D3" t="s">
        <v>6</v>
      </c>
    </row>
    <row r="4" spans="1:9" x14ac:dyDescent="0.25">
      <c r="B4" t="s">
        <v>2</v>
      </c>
      <c r="C4">
        <v>0</v>
      </c>
      <c r="D4">
        <v>0</v>
      </c>
    </row>
    <row r="6" spans="1:9" x14ac:dyDescent="0.25">
      <c r="A6" s="1" t="s">
        <v>8</v>
      </c>
      <c r="C6" s="1" t="s">
        <v>15</v>
      </c>
      <c r="D6">
        <f>SUM(H10:H19)</f>
        <v>764.69475089241246</v>
      </c>
    </row>
    <row r="8" spans="1:9" x14ac:dyDescent="0.25">
      <c r="A8" s="1" t="s">
        <v>7</v>
      </c>
      <c r="I8" t="s">
        <v>14</v>
      </c>
    </row>
    <row r="9" spans="1:9" x14ac:dyDescent="0.25">
      <c r="B9" t="s">
        <v>9</v>
      </c>
      <c r="C9" t="s">
        <v>3</v>
      </c>
      <c r="D9" t="s">
        <v>4</v>
      </c>
      <c r="E9" t="s">
        <v>10</v>
      </c>
      <c r="F9" t="s">
        <v>11</v>
      </c>
      <c r="G9" t="s">
        <v>12</v>
      </c>
      <c r="H9" t="s">
        <v>13</v>
      </c>
      <c r="I9" t="s">
        <v>13</v>
      </c>
    </row>
    <row r="10" spans="1:9" x14ac:dyDescent="0.25">
      <c r="B10">
        <v>1</v>
      </c>
      <c r="C10">
        <v>9</v>
      </c>
      <c r="D10">
        <v>29</v>
      </c>
      <c r="E10">
        <v>12</v>
      </c>
      <c r="F10">
        <f>(C10-C4)</f>
        <v>9</v>
      </c>
      <c r="G10">
        <f>D10-D4</f>
        <v>29</v>
      </c>
      <c r="H10">
        <f t="shared" ref="H10:H19" si="0">SQRT(F10^2+G10^2)</f>
        <v>30.364452901377952</v>
      </c>
      <c r="I10">
        <f>(H10*E10)</f>
        <v>364.37343481653545</v>
      </c>
    </row>
    <row r="11" spans="1:9" x14ac:dyDescent="0.25">
      <c r="B11">
        <v>2</v>
      </c>
      <c r="C11">
        <v>5</v>
      </c>
      <c r="D11">
        <v>50</v>
      </c>
      <c r="E11">
        <v>15</v>
      </c>
      <c r="F11">
        <f>(C11-C40)</f>
        <v>5</v>
      </c>
      <c r="G11">
        <f>D11-D4</f>
        <v>50</v>
      </c>
      <c r="H11">
        <f t="shared" si="0"/>
        <v>50.24937810560445</v>
      </c>
      <c r="I11">
        <f>(H11*E11)</f>
        <v>753.74067158406672</v>
      </c>
    </row>
    <row r="12" spans="1:9" x14ac:dyDescent="0.25">
      <c r="B12">
        <v>3</v>
      </c>
      <c r="C12">
        <v>26</v>
      </c>
      <c r="D12">
        <v>68</v>
      </c>
      <c r="E12">
        <v>20</v>
      </c>
      <c r="F12">
        <f>C12-C4</f>
        <v>26</v>
      </c>
      <c r="G12">
        <f>D12-D4</f>
        <v>68</v>
      </c>
      <c r="H12">
        <f t="shared" si="0"/>
        <v>72.801098892805186</v>
      </c>
      <c r="I12">
        <f>(H12*E12)</f>
        <v>1456.0219778561036</v>
      </c>
    </row>
    <row r="13" spans="1:9" x14ac:dyDescent="0.25">
      <c r="B13">
        <v>4</v>
      </c>
      <c r="C13">
        <v>39</v>
      </c>
      <c r="D13">
        <v>79</v>
      </c>
      <c r="E13">
        <v>12</v>
      </c>
      <c r="F13">
        <f>C13-C4</f>
        <v>39</v>
      </c>
      <c r="G13">
        <f>D13-D4</f>
        <v>79</v>
      </c>
      <c r="H13">
        <f t="shared" si="0"/>
        <v>88.102213366067033</v>
      </c>
      <c r="I13">
        <f>(H13*E13)</f>
        <v>1057.2265603928045</v>
      </c>
    </row>
    <row r="14" spans="1:9" x14ac:dyDescent="0.25">
      <c r="B14">
        <v>5</v>
      </c>
      <c r="C14">
        <v>41</v>
      </c>
      <c r="D14">
        <v>54</v>
      </c>
      <c r="E14">
        <v>8</v>
      </c>
      <c r="F14">
        <f>C14-C4</f>
        <v>41</v>
      </c>
      <c r="G14">
        <f>D14-D4</f>
        <v>54</v>
      </c>
      <c r="H14">
        <f t="shared" si="0"/>
        <v>67.801179930735714</v>
      </c>
      <c r="I14">
        <f t="shared" ref="I14:I19" si="1">H14*E14</f>
        <v>542.40943944588571</v>
      </c>
    </row>
    <row r="15" spans="1:9" x14ac:dyDescent="0.25">
      <c r="B15">
        <v>6</v>
      </c>
      <c r="C15">
        <v>38</v>
      </c>
      <c r="D15">
        <v>59</v>
      </c>
      <c r="E15">
        <v>16</v>
      </c>
      <c r="F15">
        <f>C15-C4</f>
        <v>38</v>
      </c>
      <c r="G15">
        <f>D15-D4</f>
        <v>59</v>
      </c>
      <c r="H15">
        <f t="shared" si="0"/>
        <v>70.178344238091</v>
      </c>
      <c r="I15">
        <f t="shared" si="1"/>
        <v>1122.853507809456</v>
      </c>
    </row>
    <row r="16" spans="1:9" x14ac:dyDescent="0.25">
      <c r="B16">
        <v>7</v>
      </c>
      <c r="C16">
        <v>63</v>
      </c>
      <c r="D16">
        <v>6</v>
      </c>
      <c r="E16">
        <v>18</v>
      </c>
      <c r="F16">
        <f>C16-C4</f>
        <v>63</v>
      </c>
      <c r="G16">
        <f>D16-D4</f>
        <v>6</v>
      </c>
      <c r="H16">
        <f t="shared" si="0"/>
        <v>63.28506932918696</v>
      </c>
      <c r="I16">
        <f t="shared" si="1"/>
        <v>1139.1312479253652</v>
      </c>
    </row>
    <row r="17" spans="1:9" x14ac:dyDescent="0.25">
      <c r="B17">
        <v>8</v>
      </c>
      <c r="C17">
        <v>52</v>
      </c>
      <c r="D17">
        <v>58</v>
      </c>
      <c r="E17">
        <v>20</v>
      </c>
      <c r="F17">
        <f>C17-C4</f>
        <v>52</v>
      </c>
      <c r="G17">
        <f>D17-D4</f>
        <v>58</v>
      </c>
      <c r="H17">
        <f t="shared" si="0"/>
        <v>77.89736837660179</v>
      </c>
      <c r="I17">
        <f t="shared" si="1"/>
        <v>1557.9473675320357</v>
      </c>
    </row>
    <row r="18" spans="1:9" x14ac:dyDescent="0.25">
      <c r="B18">
        <v>9</v>
      </c>
      <c r="C18">
        <v>81</v>
      </c>
      <c r="D18">
        <v>76</v>
      </c>
      <c r="E18">
        <v>12</v>
      </c>
      <c r="F18">
        <f>C18-C4</f>
        <v>81</v>
      </c>
      <c r="G18">
        <f>D18-D4</f>
        <v>76</v>
      </c>
      <c r="H18">
        <f t="shared" si="0"/>
        <v>111.07204868912791</v>
      </c>
      <c r="I18">
        <f t="shared" si="1"/>
        <v>1332.864584269535</v>
      </c>
    </row>
    <row r="19" spans="1:9" x14ac:dyDescent="0.25">
      <c r="B19">
        <v>10</v>
      </c>
      <c r="C19">
        <v>95</v>
      </c>
      <c r="D19">
        <v>93</v>
      </c>
      <c r="E19">
        <v>24</v>
      </c>
      <c r="F19">
        <f>C19-C4</f>
        <v>95</v>
      </c>
      <c r="G19">
        <f>D19-D4</f>
        <v>93</v>
      </c>
      <c r="H19">
        <f t="shared" si="0"/>
        <v>132.94359706281458</v>
      </c>
      <c r="I19">
        <f t="shared" si="1"/>
        <v>3190.64632950755</v>
      </c>
    </row>
    <row r="20" spans="1:9" x14ac:dyDescent="0.25">
      <c r="A20" s="1" t="s">
        <v>16</v>
      </c>
      <c r="F20" t="s">
        <v>17</v>
      </c>
      <c r="G20" t="s">
        <v>18</v>
      </c>
      <c r="H20">
        <f>SUM(H10:H19)</f>
        <v>764.69475089241246</v>
      </c>
      <c r="I20">
        <f>SUM(I10:I19)</f>
        <v>12517.215121139337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16" sqref="E16"/>
    </sheetView>
  </sheetViews>
  <sheetFormatPr defaultRowHeight="15" x14ac:dyDescent="0.25"/>
  <cols>
    <col min="2" max="2" width="11.5703125" customWidth="1"/>
    <col min="6" max="6" width="4.42578125" customWidth="1"/>
  </cols>
  <sheetData>
    <row r="1" spans="1:7" x14ac:dyDescent="0.25">
      <c r="A1" t="s">
        <v>19</v>
      </c>
    </row>
    <row r="3" spans="1:7" x14ac:dyDescent="0.25">
      <c r="A3" t="s">
        <v>1</v>
      </c>
      <c r="C3" t="s">
        <v>22</v>
      </c>
      <c r="D3" t="s">
        <v>23</v>
      </c>
    </row>
    <row r="4" spans="1:7" x14ac:dyDescent="0.25">
      <c r="B4" t="s">
        <v>21</v>
      </c>
      <c r="C4" s="2">
        <v>0</v>
      </c>
      <c r="D4" s="2">
        <v>0</v>
      </c>
    </row>
    <row r="6" spans="1:7" x14ac:dyDescent="0.25">
      <c r="A6" t="s">
        <v>24</v>
      </c>
      <c r="C6">
        <v>400</v>
      </c>
      <c r="D6">
        <v>425</v>
      </c>
    </row>
    <row r="7" spans="1:7" x14ac:dyDescent="0.25">
      <c r="C7">
        <v>1.4E-2</v>
      </c>
      <c r="D7">
        <v>1.7999999999999999E-2</v>
      </c>
    </row>
    <row r="9" spans="1:7" x14ac:dyDescent="0.25">
      <c r="A9" t="s">
        <v>20</v>
      </c>
    </row>
    <row r="10" spans="1:7" x14ac:dyDescent="0.25">
      <c r="B10" t="s">
        <v>25</v>
      </c>
      <c r="C10" s="2">
        <f>(1/C7*C4^2)</f>
        <v>0</v>
      </c>
      <c r="D10" s="2">
        <f>(1/D7*D4^2)</f>
        <v>0</v>
      </c>
    </row>
    <row r="11" spans="1:7" x14ac:dyDescent="0.25">
      <c r="B11" t="s">
        <v>27</v>
      </c>
      <c r="C11">
        <f>C4*C6</f>
        <v>0</v>
      </c>
      <c r="D11">
        <f>D4*D6</f>
        <v>0</v>
      </c>
      <c r="E11" t="s">
        <v>30</v>
      </c>
    </row>
    <row r="12" spans="1:7" x14ac:dyDescent="0.25">
      <c r="B12" t="s">
        <v>26</v>
      </c>
      <c r="C12" s="2">
        <f>C10-C11</f>
        <v>0</v>
      </c>
      <c r="D12" s="2">
        <f>D10-D11</f>
        <v>0</v>
      </c>
      <c r="E12" s="2">
        <f>C11-C10</f>
        <v>0</v>
      </c>
    </row>
    <row r="15" spans="1:7" x14ac:dyDescent="0.25">
      <c r="A15" t="s">
        <v>28</v>
      </c>
    </row>
    <row r="16" spans="1:7" x14ac:dyDescent="0.25">
      <c r="A16" t="s">
        <v>29</v>
      </c>
      <c r="F16" t="s">
        <v>31</v>
      </c>
      <c r="G16">
        <v>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11" sqref="F11"/>
    </sheetView>
  </sheetViews>
  <sheetFormatPr defaultRowHeight="15" x14ac:dyDescent="0.25"/>
  <sheetData>
    <row r="1" spans="1:9" x14ac:dyDescent="0.25">
      <c r="A1" t="s">
        <v>0</v>
      </c>
    </row>
    <row r="3" spans="1:9" x14ac:dyDescent="0.25">
      <c r="A3" t="s">
        <v>1</v>
      </c>
      <c r="C3" t="s">
        <v>5</v>
      </c>
      <c r="D3" t="s">
        <v>6</v>
      </c>
    </row>
    <row r="4" spans="1:9" x14ac:dyDescent="0.25">
      <c r="B4" t="s">
        <v>2</v>
      </c>
      <c r="C4">
        <v>41.16</v>
      </c>
      <c r="D4">
        <v>59.16</v>
      </c>
    </row>
    <row r="6" spans="1:9" x14ac:dyDescent="0.25">
      <c r="A6" t="s">
        <v>8</v>
      </c>
      <c r="C6" t="s">
        <v>15</v>
      </c>
    </row>
    <row r="8" spans="1:9" x14ac:dyDescent="0.25">
      <c r="A8" t="s">
        <v>7</v>
      </c>
      <c r="I8" t="s">
        <v>14</v>
      </c>
    </row>
    <row r="9" spans="1:9" x14ac:dyDescent="0.25">
      <c r="B9" t="s">
        <v>9</v>
      </c>
      <c r="C9" t="s">
        <v>3</v>
      </c>
      <c r="D9" t="s">
        <v>4</v>
      </c>
      <c r="E9" t="s">
        <v>10</v>
      </c>
      <c r="F9" t="s">
        <v>11</v>
      </c>
      <c r="G9" t="s">
        <v>12</v>
      </c>
      <c r="H9" t="s">
        <v>13</v>
      </c>
      <c r="I9" t="s">
        <v>13</v>
      </c>
    </row>
    <row r="10" spans="1:9" x14ac:dyDescent="0.25">
      <c r="B10">
        <v>1</v>
      </c>
      <c r="C10">
        <v>9</v>
      </c>
      <c r="D10">
        <v>29</v>
      </c>
      <c r="E10">
        <v>12</v>
      </c>
      <c r="F10">
        <v>-32.159999999999997</v>
      </c>
      <c r="G10">
        <v>-30.159999999999997</v>
      </c>
      <c r="H10">
        <v>44.08958153577781</v>
      </c>
      <c r="I10">
        <v>529.07497842933367</v>
      </c>
    </row>
    <row r="11" spans="1:9" x14ac:dyDescent="0.25">
      <c r="B11">
        <v>2</v>
      </c>
      <c r="C11">
        <v>5</v>
      </c>
      <c r="D11">
        <v>50</v>
      </c>
      <c r="E11">
        <v>15</v>
      </c>
      <c r="F11">
        <v>-36.159999999999997</v>
      </c>
      <c r="G11">
        <v>-9.1599999999999966</v>
      </c>
      <c r="H11">
        <v>37.302160795321221</v>
      </c>
      <c r="I11">
        <v>559.53241192981829</v>
      </c>
    </row>
    <row r="12" spans="1:9" x14ac:dyDescent="0.25">
      <c r="B12">
        <v>3</v>
      </c>
      <c r="C12">
        <v>26</v>
      </c>
      <c r="D12">
        <v>68</v>
      </c>
      <c r="E12">
        <v>20</v>
      </c>
      <c r="F12">
        <v>-15.159999999999997</v>
      </c>
      <c r="G12">
        <v>8.8400000000000034</v>
      </c>
      <c r="H12">
        <v>17.54910823945194</v>
      </c>
      <c r="I12">
        <v>350.98216478903879</v>
      </c>
    </row>
    <row r="13" spans="1:9" x14ac:dyDescent="0.25">
      <c r="B13">
        <v>4</v>
      </c>
      <c r="C13">
        <v>39</v>
      </c>
      <c r="D13">
        <v>79</v>
      </c>
      <c r="E13">
        <v>12</v>
      </c>
      <c r="F13">
        <v>-2.1599999999999966</v>
      </c>
      <c r="G13">
        <v>19.840000000000003</v>
      </c>
      <c r="H13">
        <v>19.957234277324105</v>
      </c>
      <c r="I13">
        <v>239.48681132788926</v>
      </c>
    </row>
    <row r="14" spans="1:9" x14ac:dyDescent="0.25">
      <c r="B14">
        <v>5</v>
      </c>
      <c r="C14">
        <v>41</v>
      </c>
      <c r="D14">
        <v>54</v>
      </c>
      <c r="E14">
        <v>8</v>
      </c>
      <c r="F14">
        <v>-0.15999999999999659</v>
      </c>
      <c r="G14">
        <v>-5.1599999999999966</v>
      </c>
      <c r="H14">
        <v>5.1624800241744238</v>
      </c>
      <c r="I14">
        <v>41.29984019339539</v>
      </c>
    </row>
    <row r="15" spans="1:9" x14ac:dyDescent="0.25">
      <c r="B15">
        <v>6</v>
      </c>
      <c r="C15">
        <v>38</v>
      </c>
      <c r="D15">
        <v>59</v>
      </c>
      <c r="E15">
        <v>16</v>
      </c>
      <c r="F15">
        <v>-3.1599999999999966</v>
      </c>
      <c r="G15">
        <v>-0.15999999999999659</v>
      </c>
      <c r="H15">
        <v>3.1640480400904121</v>
      </c>
      <c r="I15">
        <v>50.624768641446593</v>
      </c>
    </row>
    <row r="16" spans="1:9" x14ac:dyDescent="0.25">
      <c r="B16">
        <v>7</v>
      </c>
      <c r="C16">
        <v>63</v>
      </c>
      <c r="D16">
        <v>6</v>
      </c>
      <c r="E16">
        <v>18</v>
      </c>
      <c r="F16">
        <v>21.840000000000003</v>
      </c>
      <c r="G16">
        <v>-53.16</v>
      </c>
      <c r="H16">
        <v>57.471481623497404</v>
      </c>
      <c r="I16">
        <v>1034.4866692229532</v>
      </c>
    </row>
    <row r="17" spans="1:9" x14ac:dyDescent="0.25">
      <c r="B17">
        <v>8</v>
      </c>
      <c r="C17">
        <v>52</v>
      </c>
      <c r="D17">
        <v>58</v>
      </c>
      <c r="E17">
        <v>20</v>
      </c>
      <c r="F17">
        <v>10.840000000000003</v>
      </c>
      <c r="G17">
        <v>-1.1599999999999966</v>
      </c>
      <c r="H17">
        <v>10.901889744443395</v>
      </c>
      <c r="I17">
        <v>218.03779488886789</v>
      </c>
    </row>
    <row r="18" spans="1:9" x14ac:dyDescent="0.25">
      <c r="B18">
        <v>9</v>
      </c>
      <c r="C18">
        <v>81</v>
      </c>
      <c r="D18">
        <v>76</v>
      </c>
      <c r="E18">
        <v>12</v>
      </c>
      <c r="F18">
        <v>39.840000000000003</v>
      </c>
      <c r="G18">
        <v>16.840000000000003</v>
      </c>
      <c r="H18">
        <v>43.252875048949065</v>
      </c>
      <c r="I18">
        <v>519.03450058738872</v>
      </c>
    </row>
    <row r="19" spans="1:9" x14ac:dyDescent="0.25">
      <c r="B19">
        <v>10</v>
      </c>
      <c r="C19">
        <v>95</v>
      </c>
      <c r="D19">
        <v>93</v>
      </c>
      <c r="E19">
        <v>24</v>
      </c>
      <c r="F19">
        <v>53.84</v>
      </c>
      <c r="G19">
        <v>33.840000000000003</v>
      </c>
      <c r="H19">
        <v>63.591596929154093</v>
      </c>
      <c r="I19">
        <v>1526.1983262996982</v>
      </c>
    </row>
    <row r="20" spans="1:9" x14ac:dyDescent="0.25">
      <c r="A20" t="s">
        <v>16</v>
      </c>
      <c r="F20" t="s">
        <v>17</v>
      </c>
      <c r="G20" t="s">
        <v>18</v>
      </c>
      <c r="H20">
        <v>0</v>
      </c>
      <c r="I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givens</dc:creator>
  <cp:lastModifiedBy>janice givens</cp:lastModifiedBy>
  <dcterms:created xsi:type="dcterms:W3CDTF">2015-09-07T11:44:51Z</dcterms:created>
  <dcterms:modified xsi:type="dcterms:W3CDTF">2015-09-08T19:20:52Z</dcterms:modified>
</cp:coreProperties>
</file>