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10860" yWindow="45" windowWidth="21435" windowHeight="13620" tabRatio="947" activeTab="2"/>
  </bookViews>
  <sheets>
    <sheet name="Exh 1" sheetId="42" r:id="rId1"/>
    <sheet name="Exh 2" sheetId="43" r:id="rId2"/>
    <sheet name="Exh 3" sheetId="44" r:id="rId3"/>
    <sheet name="Exh 4" sheetId="45" r:id="rId4"/>
    <sheet name="Exh 5" sheetId="46" r:id="rId5"/>
    <sheet name="Exh 6" sheetId="47" r:id="rId6"/>
    <sheet name="Exh 7" sheetId="48" r:id="rId7"/>
    <sheet name="Exh 8" sheetId="49" r:id="rId8"/>
    <sheet name="Exh 9" sheetId="50" r:id="rId9"/>
    <sheet name="Exh 10" sheetId="51" r:id="rId10"/>
    <sheet name="Exh 11" sheetId="52" r:id="rId11"/>
    <sheet name="Exh 12" sheetId="53" r:id="rId12"/>
  </sheets>
  <externalReferences>
    <externalReference r:id="rId13"/>
  </externalReferences>
  <definedNames>
    <definedName name="_xlnm._FilterDatabase" localSheetId="1" hidden="1">'Exh 2'!#REF!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9" i="53" l="1"/>
  <c r="E19" i="53"/>
  <c r="D19" i="53"/>
  <c r="G19" i="53"/>
  <c r="C19" i="53"/>
  <c r="P517" i="45"/>
  <c r="P497" i="45"/>
  <c r="O486" i="45"/>
  <c r="O482" i="45"/>
  <c r="P462" i="45"/>
  <c r="P399" i="45"/>
  <c r="O378" i="45"/>
  <c r="P358" i="45"/>
  <c r="P329" i="45"/>
  <c r="O319" i="45"/>
  <c r="O312" i="45"/>
  <c r="O284" i="45"/>
  <c r="P260" i="45"/>
  <c r="P240" i="45"/>
  <c r="O227" i="45"/>
  <c r="P222" i="45"/>
  <c r="P199" i="45"/>
  <c r="P141" i="45"/>
  <c r="P98" i="45"/>
  <c r="P71" i="45"/>
  <c r="P35" i="45"/>
  <c r="H43" i="44"/>
  <c r="G43" i="44"/>
  <c r="F43" i="44"/>
  <c r="E43" i="44"/>
  <c r="D43" i="44"/>
  <c r="H37" i="44"/>
  <c r="H45" i="44"/>
  <c r="G37" i="44"/>
  <c r="G45" i="44"/>
  <c r="F37" i="44"/>
  <c r="F45" i="44"/>
  <c r="E37" i="44"/>
  <c r="E45" i="44"/>
  <c r="D37" i="44"/>
  <c r="D45" i="44"/>
  <c r="H31" i="44"/>
  <c r="G31" i="44"/>
  <c r="F31" i="44"/>
  <c r="E31" i="44"/>
  <c r="D31" i="44"/>
  <c r="H10" i="44"/>
  <c r="H16" i="44"/>
  <c r="H24" i="44"/>
  <c r="G10" i="44"/>
  <c r="G16" i="44"/>
  <c r="G24" i="44"/>
  <c r="F10" i="44"/>
  <c r="F16" i="44"/>
  <c r="F24" i="44"/>
  <c r="E10" i="44"/>
  <c r="E16" i="44"/>
  <c r="E24" i="44"/>
  <c r="D10" i="44"/>
  <c r="D16" i="44"/>
  <c r="D24" i="44"/>
  <c r="E6" i="44"/>
  <c r="F6" i="44"/>
  <c r="G6" i="44"/>
  <c r="H6" i="44"/>
  <c r="H43" i="43"/>
  <c r="G43" i="43"/>
  <c r="F43" i="43"/>
  <c r="E43" i="43"/>
  <c r="D43" i="43"/>
  <c r="H37" i="43"/>
  <c r="G37" i="43"/>
  <c r="F37" i="43"/>
  <c r="E37" i="43"/>
  <c r="D37" i="43"/>
  <c r="H31" i="43"/>
  <c r="G31" i="43"/>
  <c r="F31" i="43"/>
  <c r="E31" i="43"/>
  <c r="D31" i="43"/>
  <c r="H10" i="43"/>
  <c r="H16" i="43"/>
  <c r="G10" i="43"/>
  <c r="G16" i="43"/>
  <c r="F10" i="43"/>
  <c r="F16" i="43"/>
  <c r="E10" i="43"/>
  <c r="E16" i="43"/>
  <c r="D10" i="43"/>
  <c r="D16" i="43"/>
  <c r="E6" i="43"/>
  <c r="F6" i="43"/>
  <c r="G6" i="43"/>
  <c r="H6" i="43"/>
  <c r="E45" i="43"/>
  <c r="G45" i="43"/>
  <c r="D45" i="43"/>
  <c r="F45" i="43"/>
  <c r="H45" i="43"/>
</calcChain>
</file>

<file path=xl/sharedStrings.xml><?xml version="1.0" encoding="utf-8"?>
<sst xmlns="http://schemas.openxmlformats.org/spreadsheetml/2006/main" count="359" uniqueCount="231">
  <si>
    <t>MabThera/Rituxin (lymphoma, leukemia, rheumatoid arthritis)</t>
  </si>
  <si>
    <t>Others</t>
  </si>
  <si>
    <t>Renal anemia</t>
  </si>
  <si>
    <t>Virology</t>
  </si>
  <si>
    <t>Cardiovascular diseases</t>
  </si>
  <si>
    <t>Infectious diseases</t>
  </si>
  <si>
    <t>Metabolic diseases, bone diseases</t>
  </si>
  <si>
    <t>Respiratory</t>
  </si>
  <si>
    <t>Central nervous system</t>
  </si>
  <si>
    <t>Inflammation and autoimmune diseases, transplantation</t>
  </si>
  <si>
    <t>Share</t>
  </si>
  <si>
    <t>By Therapeutic Category</t>
  </si>
  <si>
    <t>Asia-Pacific</t>
  </si>
  <si>
    <t>Latin America</t>
  </si>
  <si>
    <t>Japan</t>
  </si>
  <si>
    <t>Western Europe</t>
  </si>
  <si>
    <t>North America</t>
  </si>
  <si>
    <t>By Geography</t>
  </si>
  <si>
    <t>2008 Revenue Breakdown</t>
  </si>
  <si>
    <t>ROCHE HOLDINGS AG: FUNDING THE GENENTECH ACQUISITION</t>
  </si>
  <si>
    <t>Exhibit 1</t>
  </si>
  <si>
    <t>-</t>
  </si>
  <si>
    <t>Net PP&amp;E</t>
  </si>
  <si>
    <t>Net interest expense (income)</t>
  </si>
  <si>
    <t>Operating income</t>
  </si>
  <si>
    <t>Other operating</t>
  </si>
  <si>
    <t>COGS</t>
  </si>
  <si>
    <t>Revenue</t>
  </si>
  <si>
    <t>Income Statement</t>
  </si>
  <si>
    <t>Exhibit 2</t>
  </si>
  <si>
    <t>Exhibit 3</t>
  </si>
  <si>
    <t>ROCHE HOLDINGS LTD.: FUNDING THE GENENTECH ACQUISITION</t>
  </si>
  <si>
    <t>Genentech, Inc. (NYSE:DNA)</t>
  </si>
  <si>
    <t>Roche Holding AG (SWX:ROG)</t>
  </si>
  <si>
    <t xml:space="preserve"> </t>
  </si>
  <si>
    <t>Source: Bloomberg</t>
  </si>
  <si>
    <t>n.a.</t>
  </si>
  <si>
    <t>6-mo</t>
  </si>
  <si>
    <t>UK Sovereign</t>
  </si>
  <si>
    <t>Exhibit 5</t>
  </si>
  <si>
    <t>Compiled from averages of bonds by Standard &amp; Poor's.</t>
  </si>
  <si>
    <t>BBB</t>
  </si>
  <si>
    <t>BBB+</t>
  </si>
  <si>
    <t>A-</t>
  </si>
  <si>
    <t>A</t>
  </si>
  <si>
    <t>A+</t>
  </si>
  <si>
    <t>AA</t>
  </si>
  <si>
    <t>AAA</t>
  </si>
  <si>
    <t>Maturity</t>
  </si>
  <si>
    <t>Exhibit 6</t>
  </si>
  <si>
    <t>Mergent Corporate Bond Yield Average - Baa Rating</t>
  </si>
  <si>
    <t>Mergent Corporate Bond Yield Average - Aa Rating</t>
  </si>
  <si>
    <t>Exhibit 7</t>
  </si>
  <si>
    <t>to show relative standing within the major rating categories.</t>
  </si>
  <si>
    <t>Ratings from ‘AA’ to ‘CCC’ may be modified by the addition of a plus (+) or minus (-) sign</t>
  </si>
  <si>
    <t>Payment default on financial commitments</t>
  </si>
  <si>
    <t>D</t>
  </si>
  <si>
    <t>A bankruptcy petition has been filed or similar action taken, but payments of financial commitments are continued</t>
  </si>
  <si>
    <t>C</t>
  </si>
  <si>
    <t>Currently highly vulnerable</t>
  </si>
  <si>
    <t>CC</t>
  </si>
  <si>
    <t>Currently vulnerable and dependent on favorable business, financial and economic conditions to meet financial commitments</t>
  </si>
  <si>
    <t>CCC</t>
  </si>
  <si>
    <t>More vulnerable to adverse business, financial and economic conditions but currently has the capacity to meet financial commitments</t>
  </si>
  <si>
    <t>B</t>
  </si>
  <si>
    <t>Less vulnerable in the near-term but faces major ongoing uncertainties to adverse business, financial and economic conditions</t>
  </si>
  <si>
    <t>BB</t>
  </si>
  <si>
    <t>Speculative grade</t>
  </si>
  <si>
    <t>Strong capacity to meet financial commitments, but somewhat susceptible to adverse economic conditions and changes in circumstances</t>
  </si>
  <si>
    <t>Very strong capacity to meet financial commitments</t>
  </si>
  <si>
    <t>Extremely strong capacity to meet financial commitments. Highest rating</t>
  </si>
  <si>
    <t>Investment grade</t>
  </si>
  <si>
    <t>S&amp;P’s global bond rating scale provides a benchmark for evaluating the relative credit risk of issuers and issues worldwide.</t>
  </si>
  <si>
    <t>S&amp;P Credit Ratings Overview</t>
  </si>
  <si>
    <t>Exhibit 8</t>
  </si>
  <si>
    <t>Debt/
EBITDA</t>
  </si>
  <si>
    <t>EBIT/
Int Expense</t>
  </si>
  <si>
    <t>EBITDA/
Int Expense</t>
  </si>
  <si>
    <t>Debt/
(Debt+BookEq)</t>
  </si>
  <si>
    <t>Median Financial Ratio Values for all U.S. Rated Industrial Companies (2007 and 2008)</t>
  </si>
  <si>
    <t>Exhibit 9</t>
  </si>
  <si>
    <t>Fixed rate</t>
  </si>
  <si>
    <t>6 years</t>
  </si>
  <si>
    <t>Coupon</t>
  </si>
  <si>
    <t>12 years</t>
  </si>
  <si>
    <t>7 years</t>
  </si>
  <si>
    <t>4 years</t>
  </si>
  <si>
    <t>Floating rate</t>
  </si>
  <si>
    <t>1 year</t>
  </si>
  <si>
    <t>30 years</t>
  </si>
  <si>
    <t>10 years</t>
  </si>
  <si>
    <t>5 years</t>
  </si>
  <si>
    <t>3 years</t>
  </si>
  <si>
    <t>2 years</t>
  </si>
  <si>
    <t>Exhibit 10</t>
  </si>
  <si>
    <t>AA-</t>
  </si>
  <si>
    <t>BB-</t>
  </si>
  <si>
    <t>AT&amp;T</t>
  </si>
  <si>
    <t>Price</t>
  </si>
  <si>
    <t>Company</t>
  </si>
  <si>
    <t>Exhibit 11</t>
  </si>
  <si>
    <t>The pro-forma interest expense is based on an arbitrary 5% interest rate.</t>
  </si>
  <si>
    <t>Roche + Genentech (Pro Forma)</t>
  </si>
  <si>
    <t>Roche Holding</t>
  </si>
  <si>
    <t>Warner Chilcott</t>
  </si>
  <si>
    <t>AstraZeneca</t>
  </si>
  <si>
    <t>Merck &amp; Co.</t>
  </si>
  <si>
    <t>GlaxoSmithKline</t>
  </si>
  <si>
    <t>Wyeth</t>
  </si>
  <si>
    <t>Pfizer</t>
  </si>
  <si>
    <t>Johnson &amp; Johnson</t>
  </si>
  <si>
    <t>Schering-Plough</t>
  </si>
  <si>
    <t>Bayer AG</t>
  </si>
  <si>
    <t>EBITDA</t>
  </si>
  <si>
    <t>Exhibit 12</t>
  </si>
  <si>
    <t>Financial Statements for Roche Holdings, Financial Years Ended December 31 (in millions of Swiss francs)</t>
  </si>
  <si>
    <t>Financial Statements for Genentech, Financial Years Ended December 31 (in millions of U.S. dollars)</t>
  </si>
  <si>
    <t>History of U.S. Bond Yields for 30-Year Maturities, February 2006 to February 2009 (in percent)</t>
  </si>
  <si>
    <t>Source: Case writer analysis of Compustat data.</t>
  </si>
  <si>
    <t>Amount (in billions of U.S. dollars)</t>
  </si>
  <si>
    <t>Amount (in billions of euros)</t>
  </si>
  <si>
    <t>Amount (in billions of British pounds)</t>
  </si>
  <si>
    <t>U.S. dollar-denominated</t>
  </si>
  <si>
    <t>Euro-denominated</t>
  </si>
  <si>
    <r>
      <t>Plan for Currency and Maturity of Bond Offering Tranches</t>
    </r>
    <r>
      <rPr>
        <vertAlign val="superscript"/>
        <sz val="10"/>
        <color theme="1"/>
        <rFont val="Times New Roman"/>
        <family val="1"/>
      </rPr>
      <t>1</t>
    </r>
  </si>
  <si>
    <r>
      <rPr>
        <vertAlign val="superscript"/>
        <sz val="10"/>
        <rFont val="Times New Roman"/>
        <family val="1"/>
      </rPr>
      <t>1</t>
    </r>
    <r>
      <rPr>
        <sz val="12"/>
        <rFont val="Times New Roman"/>
        <family val="1"/>
      </rPr>
      <t xml:space="preserve"> Prevailing exchange rates at the time were CHF1.67/GBP1.00, CHF1.18/USD1.00, and CHF1.48/EUR1.00.</t>
    </r>
  </si>
  <si>
    <t>Source: Bloomberg and case writer analysis.</t>
  </si>
  <si>
    <t>Prevailing Prices of Sample of Recently Rated Corporate Bonds (Mid-February 2009)</t>
  </si>
  <si>
    <t>(sales in millions of Swiss francs)</t>
  </si>
  <si>
    <t>Product (Indication)</t>
  </si>
  <si>
    <t>Avastin (colorectal, breast, lung, and kidney cancer)</t>
  </si>
  <si>
    <t>Herceptin (breast cancer)</t>
  </si>
  <si>
    <t>CellCept (transplantation)</t>
  </si>
  <si>
    <t>NeoRecormon/Epogin (anemia)</t>
  </si>
  <si>
    <t>Peasys (hepatitis)</t>
  </si>
  <si>
    <t>Tarceva (lung cancer, pancreatic cancer)</t>
  </si>
  <si>
    <t>Lucentis (macular degeneration)</t>
  </si>
  <si>
    <t>Tamiflu (influenza)</t>
  </si>
  <si>
    <t>Oncology</t>
  </si>
  <si>
    <t>Xolair (asthma)</t>
  </si>
  <si>
    <t>Valcyte/Cymevene (herpes)</t>
  </si>
  <si>
    <t>Xenical (weight loss and control)</t>
  </si>
  <si>
    <t>Pulmozyme (cystic fibrosis)</t>
  </si>
  <si>
    <t>Nutropin (growth hormone deficiency)</t>
  </si>
  <si>
    <t>Neutrogin (neutropenia associated with chemotherapy)</t>
  </si>
  <si>
    <t>Rocephin (bacterial infections)</t>
  </si>
  <si>
    <t>Activase, TNKase (heart attack)</t>
  </si>
  <si>
    <t>Madopar (Parkinson’s disease)</t>
  </si>
  <si>
    <t>Ophthalmology</t>
  </si>
  <si>
    <t>Sales</t>
  </si>
  <si>
    <r>
      <t>CEMAI</t>
    </r>
    <r>
      <rPr>
        <vertAlign val="superscript"/>
        <sz val="11"/>
        <color theme="1"/>
        <rFont val="Times New Roman"/>
        <family val="1"/>
      </rPr>
      <t>1</t>
    </r>
  </si>
  <si>
    <t>Data source: Roche 2008 annual report.</t>
  </si>
  <si>
    <t>Operating expense</t>
  </si>
  <si>
    <t>Sales and marketing</t>
  </si>
  <si>
    <t>Research and development</t>
  </si>
  <si>
    <t>Balance sheet</t>
  </si>
  <si>
    <t>Other noncurrent liabilities</t>
  </si>
  <si>
    <t>Gross margin</t>
  </si>
  <si>
    <t>Income tax</t>
  </si>
  <si>
    <t>Minority interest</t>
  </si>
  <si>
    <t>Net income</t>
  </si>
  <si>
    <t>Total other current assets</t>
  </si>
  <si>
    <t>Other noncurrent assets</t>
  </si>
  <si>
    <t xml:space="preserve">  Total assets</t>
  </si>
  <si>
    <t>Total current liabilities</t>
  </si>
  <si>
    <t>Long-term debt</t>
  </si>
  <si>
    <t>Unearned revenue</t>
  </si>
  <si>
    <t xml:space="preserve">  Total liabilities</t>
  </si>
  <si>
    <t>Common stock</t>
  </si>
  <si>
    <t>Retained earnings</t>
  </si>
  <si>
    <t>Treasury stock</t>
  </si>
  <si>
    <t xml:space="preserve">  Total shareholder equity</t>
  </si>
  <si>
    <t>Total liabilities and SE</t>
  </si>
  <si>
    <t>Data source: Capital IQ.</t>
  </si>
  <si>
    <t>Income statement</t>
  </si>
  <si>
    <t xml:space="preserve">  Net income</t>
  </si>
  <si>
    <t>Total cash and ST investments</t>
  </si>
  <si>
    <t>Additional paid in capital</t>
  </si>
  <si>
    <t>Stock Price Performance of Roche and Genentech, February 2007 to February 2009</t>
  </si>
  <si>
    <r>
      <t>1</t>
    </r>
    <r>
      <rPr>
        <sz val="10"/>
        <color theme="1"/>
        <rFont val="Times New Roman"/>
        <family val="1"/>
      </rPr>
      <t xml:space="preserve"> Correspondence of values between axes is approximate, based on exchange rates on February 28, 2007. The average rate for the period was USD1.13/CHF1.00.</t>
    </r>
  </si>
  <si>
    <r>
      <t>(in Swiss francs and U.S. dollars, respectively)</t>
    </r>
    <r>
      <rPr>
        <vertAlign val="superscript"/>
        <sz val="10"/>
        <rFont val="Times New Roman"/>
        <family val="1"/>
      </rPr>
      <t>1</t>
    </r>
  </si>
  <si>
    <t>Annual Yield Rate to Maturity (U.S. Dollar, Euro, British Pound), February 2009</t>
  </si>
  <si>
    <t>(in percent)</t>
  </si>
  <si>
    <r>
      <t>Euro Benchmark</t>
    </r>
    <r>
      <rPr>
        <vertAlign val="superscript"/>
        <sz val="10"/>
        <color theme="1"/>
        <rFont val="Times New Romans"/>
      </rPr>
      <t>1</t>
    </r>
  </si>
  <si>
    <t>Source: Bloomberg.</t>
  </si>
  <si>
    <t>Rating</t>
  </si>
  <si>
    <t>+</t>
  </si>
  <si>
    <t>−</t>
  </si>
  <si>
    <t>Altria</t>
  </si>
  <si>
    <t>McKesson</t>
  </si>
  <si>
    <t>Novartis</t>
  </si>
  <si>
    <t>AA−</t>
  </si>
  <si>
    <t>Verizon</t>
  </si>
  <si>
    <t>BB−</t>
  </si>
  <si>
    <t>Anheuser-Busch InBev</t>
  </si>
  <si>
    <t>Imperial Tobacco</t>
  </si>
  <si>
    <t>John Deere</t>
  </si>
  <si>
    <t>Volkswagen</t>
  </si>
  <si>
    <t>A−</t>
  </si>
  <si>
    <t>Pound sterling-denominated</t>
  </si>
  <si>
    <t>Tesco</t>
  </si>
  <si>
    <t>Selected Comparable Companies’ Data for 2008</t>
  </si>
  <si>
    <r>
      <t xml:space="preserve"> (in millions of U.S. dollars)</t>
    </r>
    <r>
      <rPr>
        <vertAlign val="superscript"/>
        <sz val="10"/>
        <rFont val="Times New Roman"/>
        <family val="1"/>
      </rPr>
      <t>1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</si>
  <si>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Because the Genentech financial figures are already consolidated in the Roche financial statements, only the debt and interest expense is expected to vary.</t>
    </r>
  </si>
  <si>
    <t>Exhibit 4</t>
  </si>
  <si>
    <t>Other nonoperating expenses (income)</t>
  </si>
  <si>
    <t>U.S. Treasuries 30-Year Yield</t>
  </si>
  <si>
    <t>Comprehensive inc. and other</t>
  </si>
  <si>
    <t>Source: Capital IQ</t>
  </si>
  <si>
    <t>.</t>
  </si>
  <si>
    <t>U.S. Treasuries</t>
  </si>
  <si>
    <r>
      <rPr>
        <vertAlign val="superscript"/>
        <sz val="10"/>
        <rFont val="Times New Roman"/>
        <family val="1"/>
      </rPr>
      <t>1</t>
    </r>
    <r>
      <rPr>
        <sz val="12"/>
        <rFont val="Times New Roman"/>
        <family val="1"/>
      </rPr>
      <t xml:space="preserve"> The euro benchmark is obtained from the midrate of the euro versus the EURIBOR midinterest rate swap.</t>
    </r>
  </si>
  <si>
    <t xml:space="preserve">U.S. Treasuries for S&amp;P's Bond-Rating Categories for February 2009 </t>
  </si>
  <si>
    <t>(in basis points)</t>
  </si>
  <si>
    <t>Years to maturity</t>
  </si>
  <si>
    <t>A basis point is 0.01% or 0.0001; 100 basis points equal 1.0%.</t>
  </si>
  <si>
    <t>Source: Datastream, Mergent Bond Record.</t>
  </si>
  <si>
    <t>Adequate capacity to meet financial commitments, but more subject to adverse economic conditions</t>
  </si>
  <si>
    <r>
      <t xml:space="preserve">Data source: </t>
    </r>
    <r>
      <rPr>
        <i/>
        <sz val="12"/>
        <rFont val="Times New Roman"/>
        <family val="1"/>
      </rPr>
      <t>Guide to Credit Rating Essentials</t>
    </r>
    <r>
      <rPr>
        <sz val="12"/>
        <rFont val="Times New Roman"/>
        <family val="1"/>
      </rPr>
      <t>, Standard and Poor’s, http://www2.standardandpoors.com/spf/pdf /fixedincome/SP_CreditRatingsGuide.pdf (accessed February 16, 2011).</t>
    </r>
  </si>
  <si>
    <t>Number of companies</t>
  </si>
  <si>
    <t>Sterling-denominated</t>
  </si>
  <si>
    <t>Issue date</t>
  </si>
  <si>
    <t>S&amp;P rating</t>
  </si>
  <si>
    <t>Amount issued (millions)</t>
  </si>
  <si>
    <t>Shareholder equity</t>
  </si>
  <si>
    <t>Total debt</t>
  </si>
  <si>
    <t>Cash and equivalents</t>
  </si>
  <si>
    <t>Interest expense</t>
  </si>
  <si>
    <t>Current rating</t>
  </si>
  <si>
    <t>Source: Capital IQ and case writer analysis.</t>
  </si>
  <si>
    <t>Years remaining to maturity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</si>
</sst>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(&quot;$&quot;* #,##0_);_(&quot;$&quot;* \(#,##0\);_(&quot;$&quot;* &quot;-&quot;_);_(@_)"/>
    <numFmt numFmtId="41" formatCode="_(* #,##0_);_(* \(#,##0\);_(* &quot;-&quot;_);_(@_)"/>
    <numFmt numFmtId="164" formatCode="[$-409]mmm\-dd\-yyyy;@"/>
    <numFmt numFmtId="165" formatCode="#,##0.0_);\(#,##0.0\)"/>
    <numFmt numFmtId="166" formatCode="[$-409]mmm\-yy;@"/>
    <numFmt numFmtId="167" formatCode="0.0"/>
    <numFmt numFmtId="168" formatCode="#,##0.000_);\(#,##0.000\)"/>
    <numFmt numFmtId="169" formatCode="_(* #,##0.000_);_(* \(#,##0.000\);_(* &quot;-&quot;_);_(@_)"/>
    <numFmt numFmtId="170" formatCode="_(* #,##0_);_(* \(#,##0\);_(* &quot;-&quot;??_);_(@_)"/>
    <numFmt numFmtId="171" formatCode="0.000"/>
  </numFmts>
  <fonts count="38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0"/>
      <name val="Tahoma"/>
      <family val="2"/>
    </font>
    <font>
      <b/>
      <sz val="12"/>
      <color theme="1"/>
      <name val="Times New Roman"/>
      <family val="1"/>
    </font>
    <font>
      <sz val="10"/>
      <name val="Tahoma"/>
      <family val="2"/>
    </font>
    <font>
      <sz val="12"/>
      <color indexed="8"/>
      <name val="Times New Roman"/>
      <family val="1"/>
    </font>
    <font>
      <i/>
      <sz val="12"/>
      <color theme="1"/>
      <name val="Times New Roman"/>
      <family val="1"/>
    </font>
    <font>
      <sz val="10"/>
      <name val="Times New Roman"/>
      <family val="1"/>
    </font>
    <font>
      <b/>
      <sz val="10"/>
      <name val="Tahoma"/>
      <family val="2"/>
    </font>
    <font>
      <sz val="12"/>
      <name val="Times New Romans"/>
    </font>
    <font>
      <sz val="12"/>
      <color theme="1"/>
      <name val="Times New Romans"/>
    </font>
    <font>
      <sz val="11"/>
      <name val="Times New Roman"/>
      <family val="1"/>
    </font>
    <font>
      <sz val="12"/>
      <color rgb="FF000000"/>
      <name val="Times New Roman"/>
      <family val="1"/>
    </font>
    <font>
      <b/>
      <sz val="11.5"/>
      <color rgb="FFFFFFFF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u/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sz val="11"/>
      <name val="Tahoma"/>
      <family val="2"/>
    </font>
    <font>
      <vertAlign val="superscript"/>
      <sz val="10"/>
      <color theme="1"/>
      <name val="Times New Roman"/>
      <family val="1"/>
    </font>
    <font>
      <vertAlign val="superscript"/>
      <sz val="10"/>
      <name val="Times New Roman"/>
      <family val="1"/>
    </font>
    <font>
      <sz val="12"/>
      <color theme="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12"/>
      <name val="Tahoma"/>
      <family val="2"/>
    </font>
    <font>
      <vertAlign val="superscript"/>
      <sz val="10"/>
      <color theme="1"/>
      <name val="Times New Romans"/>
    </font>
    <font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22">
    <xf numFmtId="0" fontId="0" fillId="0" borderId="0"/>
    <xf numFmtId="0" fontId="6" fillId="0" borderId="0"/>
    <xf numFmtId="0" fontId="4" fillId="0" borderId="0"/>
    <xf numFmtId="0" fontId="7" fillId="0" borderId="0"/>
    <xf numFmtId="0" fontId="3" fillId="0" borderId="0"/>
    <xf numFmtId="0" fontId="9" fillId="0" borderId="0"/>
    <xf numFmtId="0" fontId="11" fillId="0" borderId="0">
      <alignment horizontal="right"/>
    </xf>
    <xf numFmtId="0" fontId="11" fillId="0" borderId="0">
      <alignment horizontal="left"/>
    </xf>
    <xf numFmtId="164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2" fillId="0" borderId="0"/>
    <xf numFmtId="0" fontId="11" fillId="0" borderId="0"/>
    <xf numFmtId="0" fontId="2" fillId="0" borderId="0"/>
    <xf numFmtId="9" fontId="11" fillId="0" borderId="0" applyFont="0" applyFill="0" applyBorder="0" applyAlignment="0" applyProtection="0"/>
    <xf numFmtId="0" fontId="1" fillId="0" borderId="0"/>
    <xf numFmtId="0" fontId="9" fillId="0" borderId="0"/>
    <xf numFmtId="164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</cellStyleXfs>
  <cellXfs count="152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9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3" fontId="25" fillId="0" borderId="0" xfId="0" applyNumberFormat="1" applyFont="1" applyAlignment="1">
      <alignment horizontal="right" vertical="center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right" vertical="center" wrapText="1"/>
    </xf>
    <xf numFmtId="0" fontId="25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33" fillId="0" borderId="1" xfId="0" applyFont="1" applyBorder="1" applyAlignment="1">
      <alignment vertical="center" wrapText="1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/>
    <xf numFmtId="14" fontId="8" fillId="0" borderId="0" xfId="0" applyNumberFormat="1" applyFont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8" fillId="0" borderId="0" xfId="16" applyFont="1"/>
    <xf numFmtId="0" fontId="8" fillId="0" borderId="0" xfId="16" applyFont="1" applyAlignment="1">
      <alignment horizontal="center"/>
    </xf>
    <xf numFmtId="0" fontId="8" fillId="0" borderId="0" xfId="16" applyFont="1" applyBorder="1"/>
    <xf numFmtId="0" fontId="5" fillId="0" borderId="0" xfId="17" applyFont="1" applyAlignment="1"/>
    <xf numFmtId="0" fontId="8" fillId="0" borderId="0" xfId="16" applyFont="1" applyAlignment="1">
      <alignment wrapText="1"/>
    </xf>
    <xf numFmtId="0" fontId="8" fillId="0" borderId="0" xfId="16" applyFont="1" applyBorder="1" applyAlignment="1">
      <alignment horizontal="centerContinuous"/>
    </xf>
    <xf numFmtId="0" fontId="10" fillId="0" borderId="0" xfId="16" applyFont="1"/>
    <xf numFmtId="0" fontId="10" fillId="0" borderId="0" xfId="16" applyFont="1" applyBorder="1"/>
    <xf numFmtId="0" fontId="13" fillId="0" borderId="0" xfId="16" applyFont="1"/>
    <xf numFmtId="3" fontId="12" fillId="0" borderId="0" xfId="16" applyNumberFormat="1" applyFont="1"/>
    <xf numFmtId="3" fontId="12" fillId="0" borderId="1" xfId="16" applyNumberFormat="1" applyFont="1" applyBorder="1"/>
    <xf numFmtId="165" fontId="8" fillId="0" borderId="0" xfId="16" applyNumberFormat="1" applyFont="1"/>
    <xf numFmtId="37" fontId="12" fillId="0" borderId="0" xfId="16" applyNumberFormat="1" applyFont="1"/>
    <xf numFmtId="3" fontId="8" fillId="0" borderId="0" xfId="16" applyNumberFormat="1" applyFont="1" applyBorder="1"/>
    <xf numFmtId="3" fontId="8" fillId="0" borderId="0" xfId="16" applyNumberFormat="1" applyFont="1"/>
    <xf numFmtId="3" fontId="12" fillId="0" borderId="0" xfId="16" applyNumberFormat="1" applyFont="1" applyAlignment="1">
      <alignment horizontal="right"/>
    </xf>
    <xf numFmtId="3" fontId="8" fillId="0" borderId="0" xfId="16" applyNumberFormat="1" applyFont="1" applyBorder="1" applyAlignment="1">
      <alignment horizontal="centerContinuous"/>
    </xf>
    <xf numFmtId="0" fontId="9" fillId="0" borderId="0" xfId="17" applyFont="1"/>
    <xf numFmtId="3" fontId="12" fillId="0" borderId="2" xfId="16" applyNumberFormat="1" applyFont="1" applyBorder="1"/>
    <xf numFmtId="42" fontId="8" fillId="0" borderId="0" xfId="16" applyNumberFormat="1" applyFont="1"/>
    <xf numFmtId="0" fontId="35" fillId="0" borderId="0" xfId="17" applyFont="1"/>
    <xf numFmtId="0" fontId="15" fillId="0" borderId="0" xfId="17" applyFont="1" applyAlignment="1">
      <alignment horizontal="left"/>
    </xf>
    <xf numFmtId="0" fontId="9" fillId="0" borderId="0" xfId="17"/>
    <xf numFmtId="14" fontId="9" fillId="0" borderId="0" xfId="18" applyNumberFormat="1">
      <alignment horizontal="left"/>
    </xf>
    <xf numFmtId="0" fontId="9" fillId="0" borderId="0" xfId="19">
      <alignment horizontal="left"/>
    </xf>
    <xf numFmtId="0" fontId="9" fillId="0" borderId="0" xfId="20">
      <alignment horizontal="left"/>
    </xf>
    <xf numFmtId="0" fontId="9" fillId="0" borderId="0" xfId="21">
      <alignment horizontal="left"/>
    </xf>
    <xf numFmtId="0" fontId="14" fillId="0" borderId="0" xfId="17" applyFont="1"/>
    <xf numFmtId="0" fontId="16" fillId="0" borderId="0" xfId="17" applyFont="1"/>
    <xf numFmtId="0" fontId="16" fillId="0" borderId="0" xfId="17" applyFont="1" applyBorder="1"/>
    <xf numFmtId="0" fontId="17" fillId="0" borderId="0" xfId="17" applyFont="1" applyBorder="1" applyAlignment="1">
      <alignment horizontal="right" wrapText="1"/>
    </xf>
    <xf numFmtId="0" fontId="17" fillId="0" borderId="0" xfId="17" applyFont="1" applyBorder="1" applyAlignment="1">
      <alignment horizontal="right"/>
    </xf>
    <xf numFmtId="2" fontId="16" fillId="0" borderId="0" xfId="17" applyNumberFormat="1" applyFont="1" applyBorder="1"/>
    <xf numFmtId="2" fontId="16" fillId="0" borderId="0" xfId="17" applyNumberFormat="1" applyFont="1" applyBorder="1" applyAlignment="1">
      <alignment horizontal="right"/>
    </xf>
    <xf numFmtId="0" fontId="17" fillId="0" borderId="0" xfId="17" applyFont="1" applyBorder="1"/>
    <xf numFmtId="2" fontId="16" fillId="0" borderId="0" xfId="17" applyNumberFormat="1" applyFont="1"/>
    <xf numFmtId="0" fontId="5" fillId="0" borderId="0" xfId="17" applyFont="1"/>
    <xf numFmtId="0" fontId="10" fillId="0" borderId="0" xfId="16" applyFont="1" applyAlignment="1">
      <alignment vertical="center"/>
    </xf>
    <xf numFmtId="0" fontId="8" fillId="0" borderId="0" xfId="16" applyFont="1" applyAlignment="1">
      <alignment vertical="center" wrapText="1"/>
    </xf>
    <xf numFmtId="0" fontId="16" fillId="0" borderId="0" xfId="17" applyFont="1" applyAlignment="1">
      <alignment horizontal="center" wrapText="1"/>
    </xf>
    <xf numFmtId="0" fontId="18" fillId="0" borderId="0" xfId="17" applyFont="1"/>
    <xf numFmtId="166" fontId="8" fillId="0" borderId="0" xfId="16" applyNumberFormat="1" applyFont="1"/>
    <xf numFmtId="2" fontId="8" fillId="0" borderId="0" xfId="16" applyNumberFormat="1" applyFont="1"/>
    <xf numFmtId="166" fontId="5" fillId="0" borderId="0" xfId="17" applyNumberFormat="1" applyFont="1"/>
    <xf numFmtId="2" fontId="5" fillId="0" borderId="0" xfId="17" applyNumberFormat="1" applyFont="1"/>
    <xf numFmtId="2" fontId="8" fillId="0" borderId="0" xfId="16" applyNumberFormat="1" applyFont="1" applyFill="1"/>
    <xf numFmtId="0" fontId="16" fillId="0" borderId="0" xfId="17" applyFont="1" applyAlignment="1">
      <alignment horizontal="centerContinuous"/>
    </xf>
    <xf numFmtId="0" fontId="9" fillId="0" borderId="0" xfId="17" applyAlignment="1">
      <alignment horizontal="centerContinuous"/>
    </xf>
    <xf numFmtId="0" fontId="5" fillId="0" borderId="0" xfId="17" applyFont="1" applyAlignment="1">
      <alignment horizontal="left"/>
    </xf>
    <xf numFmtId="0" fontId="22" fillId="0" borderId="0" xfId="17" applyFont="1"/>
    <xf numFmtId="0" fontId="9" fillId="0" borderId="0" xfId="17" applyAlignment="1">
      <alignment horizontal="center"/>
    </xf>
    <xf numFmtId="0" fontId="5" fillId="0" borderId="0" xfId="17" applyFont="1" applyAlignment="1">
      <alignment horizontal="right" vertical="top" wrapText="1" indent="2"/>
    </xf>
    <xf numFmtId="0" fontId="19" fillId="0" borderId="0" xfId="17" applyFont="1" applyAlignment="1">
      <alignment horizontal="left" vertical="top" wrapText="1"/>
    </xf>
    <xf numFmtId="0" fontId="20" fillId="0" borderId="0" xfId="17" applyFont="1" applyAlignment="1">
      <alignment horizontal="center"/>
    </xf>
    <xf numFmtId="0" fontId="9" fillId="0" borderId="0" xfId="17" applyAlignment="1">
      <alignment horizontal="right"/>
    </xf>
    <xf numFmtId="0" fontId="19" fillId="0" borderId="0" xfId="17" applyFont="1" applyAlignment="1">
      <alignment horizontal="left"/>
    </xf>
    <xf numFmtId="0" fontId="19" fillId="0" borderId="0" xfId="17" applyFont="1" applyAlignment="1">
      <alignment horizontal="center"/>
    </xf>
    <xf numFmtId="0" fontId="24" fillId="0" borderId="0" xfId="17" applyFont="1" applyAlignment="1">
      <alignment horizontal="center"/>
    </xf>
    <xf numFmtId="0" fontId="8" fillId="0" borderId="0" xfId="17" applyFont="1" applyAlignment="1">
      <alignment horizontal="center" wrapText="1"/>
    </xf>
    <xf numFmtId="0" fontId="10" fillId="0" borderId="0" xfId="17" applyFont="1" applyAlignment="1">
      <alignment horizontal="right" wrapText="1"/>
    </xf>
    <xf numFmtId="0" fontId="8" fillId="0" borderId="1" xfId="17" applyFont="1" applyBorder="1" applyAlignment="1">
      <alignment horizontal="right" wrapText="1"/>
    </xf>
    <xf numFmtId="0" fontId="18" fillId="0" borderId="1" xfId="17" applyFont="1" applyBorder="1"/>
    <xf numFmtId="0" fontId="10" fillId="0" borderId="1" xfId="17" applyFont="1" applyBorder="1" applyAlignment="1">
      <alignment horizontal="right" wrapText="1"/>
    </xf>
    <xf numFmtId="0" fontId="24" fillId="0" borderId="0" xfId="17" applyFont="1" applyAlignment="1">
      <alignment horizontal="right"/>
    </xf>
    <xf numFmtId="2" fontId="24" fillId="0" borderId="0" xfId="17" applyNumberFormat="1" applyFont="1" applyAlignment="1">
      <alignment horizontal="right"/>
    </xf>
    <xf numFmtId="0" fontId="18" fillId="0" borderId="0" xfId="17" applyFont="1" applyAlignment="1">
      <alignment horizontal="left"/>
    </xf>
    <xf numFmtId="2" fontId="18" fillId="0" borderId="0" xfId="17" applyNumberFormat="1" applyFont="1"/>
    <xf numFmtId="167" fontId="18" fillId="0" borderId="0" xfId="17" applyNumberFormat="1" applyFont="1"/>
    <xf numFmtId="0" fontId="18" fillId="0" borderId="1" xfId="17" applyFont="1" applyBorder="1" applyAlignment="1">
      <alignment horizontal="left"/>
    </xf>
    <xf numFmtId="2" fontId="18" fillId="0" borderId="1" xfId="17" applyNumberFormat="1" applyFont="1" applyBorder="1"/>
    <xf numFmtId="167" fontId="18" fillId="0" borderId="1" xfId="17" applyNumberFormat="1" applyFont="1" applyBorder="1"/>
    <xf numFmtId="0" fontId="1" fillId="0" borderId="0" xfId="16" applyBorder="1" applyAlignment="1">
      <alignment horizontal="left"/>
    </xf>
    <xf numFmtId="0" fontId="26" fillId="0" borderId="0" xfId="16" applyFont="1" applyBorder="1" applyAlignment="1">
      <alignment horizontal="left"/>
    </xf>
    <xf numFmtId="0" fontId="25" fillId="0" borderId="1" xfId="16" applyFont="1" applyBorder="1" applyAlignment="1">
      <alignment horizontal="left" vertical="center" wrapText="1"/>
    </xf>
    <xf numFmtId="0" fontId="25" fillId="0" borderId="1" xfId="16" applyFont="1" applyBorder="1" applyAlignment="1">
      <alignment horizontal="center" vertical="center" wrapText="1"/>
    </xf>
    <xf numFmtId="0" fontId="25" fillId="0" borderId="0" xfId="16" applyFont="1" applyBorder="1" applyAlignment="1">
      <alignment horizontal="left" wrapText="1"/>
    </xf>
    <xf numFmtId="39" fontId="25" fillId="0" borderId="0" xfId="16" applyNumberFormat="1" applyFont="1" applyBorder="1" applyAlignment="1">
      <alignment horizontal="center" wrapText="1"/>
    </xf>
    <xf numFmtId="0" fontId="25" fillId="0" borderId="0" xfId="16" applyFont="1" applyBorder="1" applyAlignment="1">
      <alignment horizontal="center" wrapText="1"/>
    </xf>
    <xf numFmtId="0" fontId="25" fillId="0" borderId="0" xfId="16" applyFont="1" applyBorder="1" applyAlignment="1">
      <alignment horizontal="left"/>
    </xf>
    <xf numFmtId="0" fontId="1" fillId="0" borderId="0" xfId="16"/>
    <xf numFmtId="0" fontId="5" fillId="0" borderId="0" xfId="17" applyFont="1" applyAlignment="1">
      <alignment horizontal="centerContinuous"/>
    </xf>
    <xf numFmtId="0" fontId="5" fillId="0" borderId="0" xfId="17" applyFont="1" applyAlignment="1">
      <alignment horizontal="right"/>
    </xf>
    <xf numFmtId="0" fontId="5" fillId="0" borderId="0" xfId="17" applyFont="1" applyAlignment="1">
      <alignment horizontal="center"/>
    </xf>
    <xf numFmtId="0" fontId="28" fillId="0" borderId="0" xfId="17" applyFont="1"/>
    <xf numFmtId="0" fontId="8" fillId="0" borderId="0" xfId="0" applyFont="1" applyAlignment="1">
      <alignment horizontal="right" vertical="center" indent="1"/>
    </xf>
    <xf numFmtId="171" fontId="8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right" vertical="center" indent="1"/>
    </xf>
    <xf numFmtId="0" fontId="8" fillId="0" borderId="0" xfId="0" applyFont="1" applyAlignment="1">
      <alignment horizontal="right" indent="1"/>
    </xf>
    <xf numFmtId="171" fontId="8" fillId="0" borderId="0" xfId="0" applyNumberFormat="1" applyFont="1"/>
    <xf numFmtId="0" fontId="8" fillId="0" borderId="3" xfId="0" applyFont="1" applyBorder="1" applyAlignment="1">
      <alignment horizontal="right" indent="1"/>
    </xf>
    <xf numFmtId="171" fontId="8" fillId="0" borderId="3" xfId="0" applyNumberFormat="1" applyFont="1" applyBorder="1"/>
    <xf numFmtId="169" fontId="18" fillId="0" borderId="0" xfId="17" applyNumberFormat="1" applyFont="1" applyAlignment="1"/>
    <xf numFmtId="168" fontId="18" fillId="0" borderId="0" xfId="17" applyNumberFormat="1" applyFont="1" applyFill="1" applyAlignment="1">
      <alignment horizontal="right"/>
    </xf>
    <xf numFmtId="14" fontId="5" fillId="0" borderId="0" xfId="17" applyNumberFormat="1" applyFont="1"/>
    <xf numFmtId="41" fontId="5" fillId="0" borderId="0" xfId="17" applyNumberFormat="1" applyFont="1" applyFill="1" applyAlignment="1">
      <alignment horizontal="right"/>
    </xf>
    <xf numFmtId="0" fontId="5" fillId="0" borderId="0" xfId="17" applyFont="1" applyFill="1" applyAlignment="1">
      <alignment horizontal="right"/>
    </xf>
    <xf numFmtId="41" fontId="5" fillId="0" borderId="0" xfId="17" applyNumberFormat="1" applyFont="1"/>
    <xf numFmtId="14" fontId="31" fillId="0" borderId="0" xfId="17" applyNumberFormat="1" applyFont="1"/>
    <xf numFmtId="0" fontId="5" fillId="0" borderId="1" xfId="17" applyFont="1" applyBorder="1"/>
    <xf numFmtId="0" fontId="5" fillId="0" borderId="1" xfId="17" applyFont="1" applyBorder="1" applyAlignment="1">
      <alignment horizontal="center" wrapText="1"/>
    </xf>
    <xf numFmtId="0" fontId="21" fillId="0" borderId="0" xfId="17" applyFont="1" applyAlignment="1">
      <alignment horizontal="right" wrapText="1"/>
    </xf>
    <xf numFmtId="37" fontId="5" fillId="0" borderId="0" xfId="17" applyNumberFormat="1" applyFont="1"/>
    <xf numFmtId="42" fontId="5" fillId="0" borderId="0" xfId="17" applyNumberFormat="1" applyFont="1"/>
    <xf numFmtId="0" fontId="5" fillId="0" borderId="0" xfId="17" applyFont="1" applyAlignment="1">
      <alignment wrapText="1"/>
    </xf>
    <xf numFmtId="170" fontId="5" fillId="0" borderId="0" xfId="17" applyNumberFormat="1" applyFont="1"/>
    <xf numFmtId="0" fontId="8" fillId="0" borderId="0" xfId="16" applyFont="1" applyAlignment="1">
      <alignment horizontal="center"/>
    </xf>
    <xf numFmtId="0" fontId="10" fillId="0" borderId="0" xfId="16" applyFont="1" applyAlignment="1">
      <alignment horizontal="center"/>
    </xf>
    <xf numFmtId="0" fontId="25" fillId="0" borderId="0" xfId="0" applyFont="1" applyAlignment="1">
      <alignment vertical="center" wrapText="1"/>
    </xf>
    <xf numFmtId="0" fontId="8" fillId="0" borderId="0" xfId="16" applyFont="1" applyAlignment="1">
      <alignment horizontal="left" wrapText="1"/>
    </xf>
    <xf numFmtId="0" fontId="5" fillId="0" borderId="0" xfId="17" applyFont="1" applyAlignment="1">
      <alignment horizontal="center"/>
    </xf>
    <xf numFmtId="0" fontId="29" fillId="0" borderId="0" xfId="0" applyFont="1" applyAlignment="1">
      <alignment horizontal="left" vertical="top" wrapText="1"/>
    </xf>
    <xf numFmtId="0" fontId="16" fillId="0" borderId="0" xfId="17" applyFont="1" applyAlignment="1">
      <alignment horizontal="center"/>
    </xf>
    <xf numFmtId="0" fontId="5" fillId="0" borderId="0" xfId="17" applyFont="1"/>
    <xf numFmtId="0" fontId="16" fillId="0" borderId="0" xfId="17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17" applyFont="1" applyAlignment="1">
      <alignment horizontal="right" vertical="top" wrapText="1" indent="2"/>
    </xf>
    <xf numFmtId="0" fontId="19" fillId="0" borderId="0" xfId="17" applyFont="1" applyAlignment="1">
      <alignment horizontal="left" vertical="top" wrapText="1"/>
    </xf>
    <xf numFmtId="0" fontId="5" fillId="0" borderId="1" xfId="17" applyFont="1" applyBorder="1" applyAlignment="1">
      <alignment horizontal="left" wrapText="1"/>
    </xf>
    <xf numFmtId="49" fontId="5" fillId="0" borderId="0" xfId="17" applyNumberFormat="1" applyFont="1" applyAlignment="1">
      <alignment horizontal="right" vertical="top" wrapText="1" indent="2"/>
    </xf>
    <xf numFmtId="0" fontId="23" fillId="0" borderId="0" xfId="17" applyFont="1" applyAlignment="1">
      <alignment horizontal="center"/>
    </xf>
    <xf numFmtId="0" fontId="5" fillId="0" borderId="0" xfId="17" applyFont="1" applyAlignment="1">
      <alignment horizontal="left" wrapText="1"/>
    </xf>
    <xf numFmtId="0" fontId="5" fillId="0" borderId="1" xfId="17" applyFont="1" applyBorder="1" applyAlignment="1">
      <alignment horizontal="left" vertical="top" wrapText="1"/>
    </xf>
    <xf numFmtId="0" fontId="27" fillId="0" borderId="0" xfId="16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16" applyFont="1" applyAlignment="1">
      <alignment horizontal="center"/>
    </xf>
    <xf numFmtId="0" fontId="21" fillId="0" borderId="0" xfId="16" applyFont="1" applyAlignment="1">
      <alignment horizontal="center"/>
    </xf>
  </cellXfs>
  <cellStyles count="22">
    <cellStyle name="AttributionsStyle" xfId="6"/>
    <cellStyle name="Genentech, Inc. (NYSE:DNA) - Share PricingStyle" xfId="7"/>
    <cellStyle name="Genentech, Inc. (NYSE:DNA) - Share PricingStyle 2" xfId="20"/>
    <cellStyle name="Normal" xfId="0" builtinId="0"/>
    <cellStyle name="Normal 2" xfId="1"/>
    <cellStyle name="Normal 2 2" xfId="2"/>
    <cellStyle name="Normal 2 3" xfId="4"/>
    <cellStyle name="Normal 2 3 2" xfId="12"/>
    <cellStyle name="Normal 2 3 2 2" xfId="16"/>
    <cellStyle name="Normal 3" xfId="3"/>
    <cellStyle name="Normal 3 2" xfId="14"/>
    <cellStyle name="Normal 4" xfId="5"/>
    <cellStyle name="Normal 4 2" xfId="13"/>
    <cellStyle name="Normal 4 2 2" xfId="17"/>
    <cellStyle name="Percent 2" xfId="15"/>
    <cellStyle name="Pricing DateStyle" xfId="8"/>
    <cellStyle name="Pricing DateStyle 2" xfId="18"/>
    <cellStyle name="Roche Holding AG (SWX:ROG) - Share PricingStyle" xfId="9"/>
    <cellStyle name="Roche Holding AG (SWX:ROG) - Share PricingStyle 2" xfId="19"/>
    <cellStyle name="Roche Holding AG (SWX:ROG) - VolumeStyle" xfId="10"/>
    <cellStyle name="S&amp;P 500 Index (^SPX) - Index ValueStyle" xfId="11"/>
    <cellStyle name="S&amp;P 500 Index (^SPX) - Index ValueStyle 2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>
              <a:solidFill>
                <a:prstClr val="black"/>
              </a:solidFill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263616"/>
        <c:axId val="119279616"/>
      </c:scatterChart>
      <c:scatterChart>
        <c:scatterStyle val="smoothMarker"/>
        <c:varyColors val="0"/>
        <c:ser>
          <c:idx val="1"/>
          <c:order val="1"/>
          <c:spPr>
            <a:ln w="25400">
              <a:solidFill>
                <a:prstClr val="black"/>
              </a:solidFill>
              <a:prstDash val="sysDash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313536"/>
        <c:axId val="119315072"/>
      </c:scatterChart>
      <c:valAx>
        <c:axId val="99263616"/>
        <c:scaling>
          <c:orientation val="minMax"/>
          <c:max val="39867"/>
          <c:min val="39133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9279616"/>
        <c:crosses val="autoZero"/>
        <c:crossBetween val="midCat"/>
        <c:majorUnit val="122.333"/>
      </c:valAx>
      <c:valAx>
        <c:axId val="1192796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Roche Holdings Share Price (CHF)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9263616"/>
        <c:crosses val="autoZero"/>
        <c:crossBetween val="midCat"/>
      </c:valAx>
      <c:valAx>
        <c:axId val="119313536"/>
        <c:scaling>
          <c:orientation val="minMax"/>
        </c:scaling>
        <c:delete val="1"/>
        <c:axPos val="b"/>
        <c:majorTickMark val="out"/>
        <c:minorTickMark val="none"/>
        <c:tickLblPos val="nextTo"/>
        <c:crossAx val="119315072"/>
        <c:crosses val="autoZero"/>
        <c:crossBetween val="midCat"/>
      </c:valAx>
      <c:valAx>
        <c:axId val="119315072"/>
        <c:scaling>
          <c:orientation val="minMax"/>
          <c:max val="160"/>
        </c:scaling>
        <c:delete val="0"/>
        <c:axPos val="r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Genentech, Inc. Share Price ($)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9313536"/>
        <c:crosses val="max"/>
        <c:crossBetween val="midCat"/>
      </c:valAx>
    </c:plotArea>
    <c:legend>
      <c:legendPos val="b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0000000000002" l="0.70000000000000095" r="0.70000000000000095" t="0.750000000000002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'[1]Exh 3'!$O$1</c:f>
              <c:strCache>
                <c:ptCount val="1"/>
                <c:pt idx="0">
                  <c:v>Roche Holding AG (SWX:ROG)</c:v>
                </c:pt>
              </c:strCache>
            </c:strRef>
          </c:tx>
          <c:spPr>
            <a:ln w="22225">
              <a:solidFill>
                <a:prstClr val="black"/>
              </a:solidFill>
            </a:ln>
          </c:spPr>
          <c:marker>
            <c:symbol val="none"/>
          </c:marker>
          <c:xVal>
            <c:numRef>
              <c:f>'[1]Exh 3'!$N$2:$N$522</c:f>
              <c:numCache>
                <c:formatCode>General</c:formatCode>
                <c:ptCount val="521"/>
                <c:pt idx="0">
                  <c:v>39133</c:v>
                </c:pt>
                <c:pt idx="1">
                  <c:v>39134</c:v>
                </c:pt>
                <c:pt idx="2">
                  <c:v>39135</c:v>
                </c:pt>
                <c:pt idx="3">
                  <c:v>39136</c:v>
                </c:pt>
                <c:pt idx="4">
                  <c:v>39139</c:v>
                </c:pt>
                <c:pt idx="5">
                  <c:v>39140</c:v>
                </c:pt>
                <c:pt idx="6">
                  <c:v>39141</c:v>
                </c:pt>
                <c:pt idx="7">
                  <c:v>39142</c:v>
                </c:pt>
                <c:pt idx="8">
                  <c:v>39143</c:v>
                </c:pt>
                <c:pt idx="9">
                  <c:v>39146</c:v>
                </c:pt>
                <c:pt idx="10">
                  <c:v>39147</c:v>
                </c:pt>
                <c:pt idx="11">
                  <c:v>39148</c:v>
                </c:pt>
                <c:pt idx="12">
                  <c:v>39149</c:v>
                </c:pt>
                <c:pt idx="13">
                  <c:v>39150</c:v>
                </c:pt>
                <c:pt idx="14">
                  <c:v>39153</c:v>
                </c:pt>
                <c:pt idx="15">
                  <c:v>39154</c:v>
                </c:pt>
                <c:pt idx="16">
                  <c:v>39155</c:v>
                </c:pt>
                <c:pt idx="17">
                  <c:v>39156</c:v>
                </c:pt>
                <c:pt idx="18">
                  <c:v>39157</c:v>
                </c:pt>
                <c:pt idx="19">
                  <c:v>39160</c:v>
                </c:pt>
                <c:pt idx="20">
                  <c:v>39161</c:v>
                </c:pt>
                <c:pt idx="21">
                  <c:v>39162</c:v>
                </c:pt>
                <c:pt idx="22">
                  <c:v>39163</c:v>
                </c:pt>
                <c:pt idx="23">
                  <c:v>39164</c:v>
                </c:pt>
                <c:pt idx="24">
                  <c:v>39167</c:v>
                </c:pt>
                <c:pt idx="25">
                  <c:v>39168</c:v>
                </c:pt>
                <c:pt idx="26">
                  <c:v>39169</c:v>
                </c:pt>
                <c:pt idx="27">
                  <c:v>39170</c:v>
                </c:pt>
                <c:pt idx="28">
                  <c:v>39171</c:v>
                </c:pt>
                <c:pt idx="29">
                  <c:v>39174</c:v>
                </c:pt>
                <c:pt idx="30">
                  <c:v>39175</c:v>
                </c:pt>
                <c:pt idx="31">
                  <c:v>39176</c:v>
                </c:pt>
                <c:pt idx="32">
                  <c:v>39177</c:v>
                </c:pt>
                <c:pt idx="33">
                  <c:v>39178</c:v>
                </c:pt>
                <c:pt idx="34">
                  <c:v>39181</c:v>
                </c:pt>
                <c:pt idx="35">
                  <c:v>39182</c:v>
                </c:pt>
                <c:pt idx="36">
                  <c:v>39183</c:v>
                </c:pt>
                <c:pt idx="37">
                  <c:v>39184</c:v>
                </c:pt>
                <c:pt idx="38">
                  <c:v>39185</c:v>
                </c:pt>
                <c:pt idx="39">
                  <c:v>39188</c:v>
                </c:pt>
                <c:pt idx="40">
                  <c:v>39189</c:v>
                </c:pt>
                <c:pt idx="41">
                  <c:v>39190</c:v>
                </c:pt>
                <c:pt idx="42">
                  <c:v>39191</c:v>
                </c:pt>
                <c:pt idx="43">
                  <c:v>39192</c:v>
                </c:pt>
                <c:pt idx="44">
                  <c:v>39195</c:v>
                </c:pt>
                <c:pt idx="45">
                  <c:v>39196</c:v>
                </c:pt>
                <c:pt idx="46">
                  <c:v>39197</c:v>
                </c:pt>
                <c:pt idx="47">
                  <c:v>39198</c:v>
                </c:pt>
                <c:pt idx="48">
                  <c:v>39199</c:v>
                </c:pt>
                <c:pt idx="49">
                  <c:v>39202</c:v>
                </c:pt>
                <c:pt idx="50">
                  <c:v>39203</c:v>
                </c:pt>
                <c:pt idx="51">
                  <c:v>39204</c:v>
                </c:pt>
                <c:pt idx="52">
                  <c:v>39205</c:v>
                </c:pt>
                <c:pt idx="53">
                  <c:v>39206</c:v>
                </c:pt>
                <c:pt idx="54">
                  <c:v>39209</c:v>
                </c:pt>
                <c:pt idx="55">
                  <c:v>39210</c:v>
                </c:pt>
                <c:pt idx="56">
                  <c:v>39211</c:v>
                </c:pt>
                <c:pt idx="57">
                  <c:v>39212</c:v>
                </c:pt>
                <c:pt idx="58">
                  <c:v>39213</c:v>
                </c:pt>
                <c:pt idx="59">
                  <c:v>39216</c:v>
                </c:pt>
                <c:pt idx="60">
                  <c:v>39217</c:v>
                </c:pt>
                <c:pt idx="61">
                  <c:v>39218</c:v>
                </c:pt>
                <c:pt idx="62">
                  <c:v>39219</c:v>
                </c:pt>
                <c:pt idx="63">
                  <c:v>39220</c:v>
                </c:pt>
                <c:pt idx="64">
                  <c:v>39223</c:v>
                </c:pt>
                <c:pt idx="65">
                  <c:v>39224</c:v>
                </c:pt>
                <c:pt idx="66">
                  <c:v>39225</c:v>
                </c:pt>
                <c:pt idx="67">
                  <c:v>39226</c:v>
                </c:pt>
                <c:pt idx="68">
                  <c:v>39227</c:v>
                </c:pt>
                <c:pt idx="69">
                  <c:v>39230</c:v>
                </c:pt>
                <c:pt idx="70">
                  <c:v>39231</c:v>
                </c:pt>
                <c:pt idx="71">
                  <c:v>39232</c:v>
                </c:pt>
                <c:pt idx="72">
                  <c:v>39233</c:v>
                </c:pt>
                <c:pt idx="73">
                  <c:v>39234</c:v>
                </c:pt>
                <c:pt idx="74">
                  <c:v>39237</c:v>
                </c:pt>
                <c:pt idx="75">
                  <c:v>39238</c:v>
                </c:pt>
                <c:pt idx="76">
                  <c:v>39239</c:v>
                </c:pt>
                <c:pt idx="77">
                  <c:v>39240</c:v>
                </c:pt>
                <c:pt idx="78">
                  <c:v>39241</c:v>
                </c:pt>
                <c:pt idx="79">
                  <c:v>39244</c:v>
                </c:pt>
                <c:pt idx="80">
                  <c:v>39245</c:v>
                </c:pt>
                <c:pt idx="81">
                  <c:v>39246</c:v>
                </c:pt>
                <c:pt idx="82">
                  <c:v>39247</c:v>
                </c:pt>
                <c:pt idx="83">
                  <c:v>39248</c:v>
                </c:pt>
                <c:pt idx="84">
                  <c:v>39251</c:v>
                </c:pt>
                <c:pt idx="85">
                  <c:v>39252</c:v>
                </c:pt>
                <c:pt idx="86">
                  <c:v>39253</c:v>
                </c:pt>
                <c:pt idx="87">
                  <c:v>39254</c:v>
                </c:pt>
                <c:pt idx="88">
                  <c:v>39255</c:v>
                </c:pt>
                <c:pt idx="89">
                  <c:v>39258</c:v>
                </c:pt>
                <c:pt idx="90">
                  <c:v>39259</c:v>
                </c:pt>
                <c:pt idx="91">
                  <c:v>39260</c:v>
                </c:pt>
                <c:pt idx="92">
                  <c:v>39261</c:v>
                </c:pt>
                <c:pt idx="93">
                  <c:v>39262</c:v>
                </c:pt>
                <c:pt idx="94">
                  <c:v>39265</c:v>
                </c:pt>
                <c:pt idx="95">
                  <c:v>39266</c:v>
                </c:pt>
                <c:pt idx="96">
                  <c:v>39267</c:v>
                </c:pt>
                <c:pt idx="97">
                  <c:v>39268</c:v>
                </c:pt>
                <c:pt idx="98">
                  <c:v>39269</c:v>
                </c:pt>
                <c:pt idx="99">
                  <c:v>39272</c:v>
                </c:pt>
                <c:pt idx="100">
                  <c:v>39273</c:v>
                </c:pt>
                <c:pt idx="101">
                  <c:v>39274</c:v>
                </c:pt>
                <c:pt idx="102">
                  <c:v>39275</c:v>
                </c:pt>
                <c:pt idx="103">
                  <c:v>39276</c:v>
                </c:pt>
                <c:pt idx="104">
                  <c:v>39279</c:v>
                </c:pt>
                <c:pt idx="105">
                  <c:v>39280</c:v>
                </c:pt>
                <c:pt idx="106">
                  <c:v>39281</c:v>
                </c:pt>
                <c:pt idx="107">
                  <c:v>39282</c:v>
                </c:pt>
                <c:pt idx="108">
                  <c:v>39283</c:v>
                </c:pt>
                <c:pt idx="109">
                  <c:v>39286</c:v>
                </c:pt>
                <c:pt idx="110">
                  <c:v>39287</c:v>
                </c:pt>
                <c:pt idx="111">
                  <c:v>39288</c:v>
                </c:pt>
                <c:pt idx="112">
                  <c:v>39289</c:v>
                </c:pt>
                <c:pt idx="113">
                  <c:v>39290</c:v>
                </c:pt>
                <c:pt idx="114">
                  <c:v>39293</c:v>
                </c:pt>
                <c:pt idx="115">
                  <c:v>39294</c:v>
                </c:pt>
                <c:pt idx="116">
                  <c:v>39295</c:v>
                </c:pt>
                <c:pt idx="117">
                  <c:v>39296</c:v>
                </c:pt>
                <c:pt idx="118">
                  <c:v>39297</c:v>
                </c:pt>
                <c:pt idx="119">
                  <c:v>39300</c:v>
                </c:pt>
                <c:pt idx="120">
                  <c:v>39301</c:v>
                </c:pt>
                <c:pt idx="121">
                  <c:v>39302</c:v>
                </c:pt>
                <c:pt idx="122">
                  <c:v>39303</c:v>
                </c:pt>
                <c:pt idx="123">
                  <c:v>39304</c:v>
                </c:pt>
                <c:pt idx="124">
                  <c:v>39307</c:v>
                </c:pt>
                <c:pt idx="125">
                  <c:v>39308</c:v>
                </c:pt>
                <c:pt idx="126">
                  <c:v>39309</c:v>
                </c:pt>
                <c:pt idx="127">
                  <c:v>39310</c:v>
                </c:pt>
                <c:pt idx="128">
                  <c:v>39311</c:v>
                </c:pt>
                <c:pt idx="129">
                  <c:v>39314</c:v>
                </c:pt>
                <c:pt idx="130">
                  <c:v>39315</c:v>
                </c:pt>
                <c:pt idx="131">
                  <c:v>39316</c:v>
                </c:pt>
                <c:pt idx="132">
                  <c:v>39317</c:v>
                </c:pt>
                <c:pt idx="133">
                  <c:v>39318</c:v>
                </c:pt>
                <c:pt idx="134">
                  <c:v>39321</c:v>
                </c:pt>
                <c:pt idx="135">
                  <c:v>39322</c:v>
                </c:pt>
                <c:pt idx="136">
                  <c:v>39323</c:v>
                </c:pt>
                <c:pt idx="137">
                  <c:v>39324</c:v>
                </c:pt>
                <c:pt idx="138">
                  <c:v>39325</c:v>
                </c:pt>
                <c:pt idx="139">
                  <c:v>39328</c:v>
                </c:pt>
                <c:pt idx="140">
                  <c:v>39329</c:v>
                </c:pt>
                <c:pt idx="141">
                  <c:v>39330</c:v>
                </c:pt>
                <c:pt idx="142">
                  <c:v>39331</c:v>
                </c:pt>
                <c:pt idx="143">
                  <c:v>39332</c:v>
                </c:pt>
                <c:pt idx="144">
                  <c:v>39335</c:v>
                </c:pt>
                <c:pt idx="145">
                  <c:v>39336</c:v>
                </c:pt>
                <c:pt idx="146">
                  <c:v>39337</c:v>
                </c:pt>
                <c:pt idx="147">
                  <c:v>39338</c:v>
                </c:pt>
                <c:pt idx="148">
                  <c:v>39339</c:v>
                </c:pt>
                <c:pt idx="149">
                  <c:v>39342</c:v>
                </c:pt>
                <c:pt idx="150">
                  <c:v>39343</c:v>
                </c:pt>
                <c:pt idx="151">
                  <c:v>39344</c:v>
                </c:pt>
                <c:pt idx="152">
                  <c:v>39345</c:v>
                </c:pt>
                <c:pt idx="153">
                  <c:v>39346</c:v>
                </c:pt>
                <c:pt idx="154">
                  <c:v>39349</c:v>
                </c:pt>
                <c:pt idx="155">
                  <c:v>39350</c:v>
                </c:pt>
                <c:pt idx="156">
                  <c:v>39351</c:v>
                </c:pt>
                <c:pt idx="157">
                  <c:v>39352</c:v>
                </c:pt>
                <c:pt idx="158">
                  <c:v>39353</c:v>
                </c:pt>
                <c:pt idx="159">
                  <c:v>39356</c:v>
                </c:pt>
                <c:pt idx="160">
                  <c:v>39357</c:v>
                </c:pt>
                <c:pt idx="161">
                  <c:v>39358</c:v>
                </c:pt>
                <c:pt idx="162">
                  <c:v>39359</c:v>
                </c:pt>
                <c:pt idx="163">
                  <c:v>39360</c:v>
                </c:pt>
                <c:pt idx="164">
                  <c:v>39363</c:v>
                </c:pt>
                <c:pt idx="165">
                  <c:v>39364</c:v>
                </c:pt>
                <c:pt idx="166">
                  <c:v>39365</c:v>
                </c:pt>
                <c:pt idx="167">
                  <c:v>39366</c:v>
                </c:pt>
                <c:pt idx="168">
                  <c:v>39367</c:v>
                </c:pt>
                <c:pt idx="169">
                  <c:v>39370</c:v>
                </c:pt>
                <c:pt idx="170">
                  <c:v>39371</c:v>
                </c:pt>
                <c:pt idx="171">
                  <c:v>39372</c:v>
                </c:pt>
                <c:pt idx="172">
                  <c:v>39373</c:v>
                </c:pt>
                <c:pt idx="173">
                  <c:v>39374</c:v>
                </c:pt>
                <c:pt idx="174">
                  <c:v>39377</c:v>
                </c:pt>
                <c:pt idx="175">
                  <c:v>39378</c:v>
                </c:pt>
                <c:pt idx="176">
                  <c:v>39379</c:v>
                </c:pt>
                <c:pt idx="177">
                  <c:v>39380</c:v>
                </c:pt>
                <c:pt idx="178">
                  <c:v>39381</c:v>
                </c:pt>
                <c:pt idx="179">
                  <c:v>39384</c:v>
                </c:pt>
                <c:pt idx="180">
                  <c:v>39385</c:v>
                </c:pt>
                <c:pt idx="181">
                  <c:v>39386</c:v>
                </c:pt>
                <c:pt idx="182">
                  <c:v>39387</c:v>
                </c:pt>
                <c:pt idx="183">
                  <c:v>39388</c:v>
                </c:pt>
                <c:pt idx="184">
                  <c:v>39391</c:v>
                </c:pt>
                <c:pt idx="185">
                  <c:v>39392</c:v>
                </c:pt>
                <c:pt idx="186">
                  <c:v>39393</c:v>
                </c:pt>
                <c:pt idx="187">
                  <c:v>39394</c:v>
                </c:pt>
                <c:pt idx="188">
                  <c:v>39395</c:v>
                </c:pt>
                <c:pt idx="189">
                  <c:v>39398</c:v>
                </c:pt>
                <c:pt idx="190">
                  <c:v>39399</c:v>
                </c:pt>
                <c:pt idx="191">
                  <c:v>39400</c:v>
                </c:pt>
                <c:pt idx="192">
                  <c:v>39401</c:v>
                </c:pt>
                <c:pt idx="193">
                  <c:v>39402</c:v>
                </c:pt>
                <c:pt idx="194">
                  <c:v>39405</c:v>
                </c:pt>
                <c:pt idx="195">
                  <c:v>39406</c:v>
                </c:pt>
                <c:pt idx="196">
                  <c:v>39407</c:v>
                </c:pt>
                <c:pt idx="197">
                  <c:v>39408</c:v>
                </c:pt>
                <c:pt idx="198">
                  <c:v>39409</c:v>
                </c:pt>
                <c:pt idx="199">
                  <c:v>39412</c:v>
                </c:pt>
                <c:pt idx="200">
                  <c:v>39413</c:v>
                </c:pt>
                <c:pt idx="201">
                  <c:v>39414</c:v>
                </c:pt>
                <c:pt idx="202">
                  <c:v>39415</c:v>
                </c:pt>
                <c:pt idx="203">
                  <c:v>39416</c:v>
                </c:pt>
                <c:pt idx="204">
                  <c:v>39419</c:v>
                </c:pt>
                <c:pt idx="205">
                  <c:v>39420</c:v>
                </c:pt>
                <c:pt idx="206">
                  <c:v>39421</c:v>
                </c:pt>
                <c:pt idx="207">
                  <c:v>39422</c:v>
                </c:pt>
                <c:pt idx="208">
                  <c:v>39423</c:v>
                </c:pt>
                <c:pt idx="209">
                  <c:v>39426</c:v>
                </c:pt>
                <c:pt idx="210">
                  <c:v>39427</c:v>
                </c:pt>
                <c:pt idx="211">
                  <c:v>39428</c:v>
                </c:pt>
                <c:pt idx="212">
                  <c:v>39429</c:v>
                </c:pt>
                <c:pt idx="213">
                  <c:v>39430</c:v>
                </c:pt>
                <c:pt idx="214">
                  <c:v>39433</c:v>
                </c:pt>
                <c:pt idx="215">
                  <c:v>39434</c:v>
                </c:pt>
                <c:pt idx="216">
                  <c:v>39435</c:v>
                </c:pt>
                <c:pt idx="217">
                  <c:v>39436</c:v>
                </c:pt>
                <c:pt idx="218">
                  <c:v>39437</c:v>
                </c:pt>
                <c:pt idx="219">
                  <c:v>39440</c:v>
                </c:pt>
                <c:pt idx="220">
                  <c:v>39441</c:v>
                </c:pt>
                <c:pt idx="221">
                  <c:v>39442</c:v>
                </c:pt>
                <c:pt idx="222">
                  <c:v>39443</c:v>
                </c:pt>
                <c:pt idx="223">
                  <c:v>39444</c:v>
                </c:pt>
                <c:pt idx="224">
                  <c:v>39447</c:v>
                </c:pt>
                <c:pt idx="225">
                  <c:v>39449</c:v>
                </c:pt>
                <c:pt idx="226">
                  <c:v>39450</c:v>
                </c:pt>
                <c:pt idx="227">
                  <c:v>39451</c:v>
                </c:pt>
                <c:pt idx="228">
                  <c:v>39454</c:v>
                </c:pt>
                <c:pt idx="229">
                  <c:v>39455</c:v>
                </c:pt>
                <c:pt idx="230">
                  <c:v>39456</c:v>
                </c:pt>
                <c:pt idx="231">
                  <c:v>39457</c:v>
                </c:pt>
                <c:pt idx="232">
                  <c:v>39458</c:v>
                </c:pt>
                <c:pt idx="233">
                  <c:v>39461</c:v>
                </c:pt>
                <c:pt idx="234">
                  <c:v>39462</c:v>
                </c:pt>
                <c:pt idx="235">
                  <c:v>39463</c:v>
                </c:pt>
                <c:pt idx="236">
                  <c:v>39464</c:v>
                </c:pt>
                <c:pt idx="237">
                  <c:v>39465</c:v>
                </c:pt>
                <c:pt idx="238">
                  <c:v>39468</c:v>
                </c:pt>
                <c:pt idx="239">
                  <c:v>39469</c:v>
                </c:pt>
                <c:pt idx="240">
                  <c:v>39470</c:v>
                </c:pt>
                <c:pt idx="241">
                  <c:v>39471</c:v>
                </c:pt>
                <c:pt idx="242">
                  <c:v>39472</c:v>
                </c:pt>
                <c:pt idx="243">
                  <c:v>39475</c:v>
                </c:pt>
                <c:pt idx="244">
                  <c:v>39476</c:v>
                </c:pt>
                <c:pt idx="245">
                  <c:v>39477</c:v>
                </c:pt>
                <c:pt idx="246">
                  <c:v>39478</c:v>
                </c:pt>
                <c:pt idx="247">
                  <c:v>39479</c:v>
                </c:pt>
                <c:pt idx="248">
                  <c:v>39482</c:v>
                </c:pt>
                <c:pt idx="249">
                  <c:v>39483</c:v>
                </c:pt>
                <c:pt idx="250">
                  <c:v>39484</c:v>
                </c:pt>
                <c:pt idx="251">
                  <c:v>39485</c:v>
                </c:pt>
                <c:pt idx="252">
                  <c:v>39486</c:v>
                </c:pt>
                <c:pt idx="253">
                  <c:v>39489</c:v>
                </c:pt>
                <c:pt idx="254">
                  <c:v>39490</c:v>
                </c:pt>
                <c:pt idx="255">
                  <c:v>39491</c:v>
                </c:pt>
                <c:pt idx="256">
                  <c:v>39492</c:v>
                </c:pt>
                <c:pt idx="257">
                  <c:v>39493</c:v>
                </c:pt>
                <c:pt idx="258">
                  <c:v>39496</c:v>
                </c:pt>
                <c:pt idx="259">
                  <c:v>39497</c:v>
                </c:pt>
                <c:pt idx="260">
                  <c:v>39498</c:v>
                </c:pt>
                <c:pt idx="261">
                  <c:v>39499</c:v>
                </c:pt>
                <c:pt idx="262">
                  <c:v>39500</c:v>
                </c:pt>
                <c:pt idx="263">
                  <c:v>39503</c:v>
                </c:pt>
                <c:pt idx="264">
                  <c:v>39504</c:v>
                </c:pt>
                <c:pt idx="265">
                  <c:v>39505</c:v>
                </c:pt>
                <c:pt idx="266">
                  <c:v>39506</c:v>
                </c:pt>
                <c:pt idx="267">
                  <c:v>39507</c:v>
                </c:pt>
                <c:pt idx="268">
                  <c:v>39510</c:v>
                </c:pt>
                <c:pt idx="269">
                  <c:v>39511</c:v>
                </c:pt>
                <c:pt idx="270">
                  <c:v>39512</c:v>
                </c:pt>
                <c:pt idx="271">
                  <c:v>39513</c:v>
                </c:pt>
                <c:pt idx="272">
                  <c:v>39514</c:v>
                </c:pt>
                <c:pt idx="273">
                  <c:v>39517</c:v>
                </c:pt>
                <c:pt idx="274">
                  <c:v>39518</c:v>
                </c:pt>
                <c:pt idx="275">
                  <c:v>39519</c:v>
                </c:pt>
                <c:pt idx="276">
                  <c:v>39520</c:v>
                </c:pt>
                <c:pt idx="277">
                  <c:v>39521</c:v>
                </c:pt>
                <c:pt idx="278">
                  <c:v>39524</c:v>
                </c:pt>
                <c:pt idx="279">
                  <c:v>39525</c:v>
                </c:pt>
                <c:pt idx="280">
                  <c:v>39526</c:v>
                </c:pt>
                <c:pt idx="281">
                  <c:v>39527</c:v>
                </c:pt>
                <c:pt idx="282">
                  <c:v>39531</c:v>
                </c:pt>
                <c:pt idx="283">
                  <c:v>39532</c:v>
                </c:pt>
                <c:pt idx="284">
                  <c:v>39533</c:v>
                </c:pt>
                <c:pt idx="285">
                  <c:v>39534</c:v>
                </c:pt>
                <c:pt idx="286">
                  <c:v>39535</c:v>
                </c:pt>
                <c:pt idx="287">
                  <c:v>39538</c:v>
                </c:pt>
                <c:pt idx="288">
                  <c:v>39539</c:v>
                </c:pt>
                <c:pt idx="289">
                  <c:v>39540</c:v>
                </c:pt>
                <c:pt idx="290">
                  <c:v>39541</c:v>
                </c:pt>
                <c:pt idx="291">
                  <c:v>39542</c:v>
                </c:pt>
                <c:pt idx="292">
                  <c:v>39545</c:v>
                </c:pt>
                <c:pt idx="293">
                  <c:v>39546</c:v>
                </c:pt>
                <c:pt idx="294">
                  <c:v>39547</c:v>
                </c:pt>
                <c:pt idx="295">
                  <c:v>39548</c:v>
                </c:pt>
                <c:pt idx="296">
                  <c:v>39549</c:v>
                </c:pt>
                <c:pt idx="297">
                  <c:v>39552</c:v>
                </c:pt>
                <c:pt idx="298">
                  <c:v>39553</c:v>
                </c:pt>
                <c:pt idx="299">
                  <c:v>39554</c:v>
                </c:pt>
                <c:pt idx="300">
                  <c:v>39555</c:v>
                </c:pt>
                <c:pt idx="301">
                  <c:v>39556</c:v>
                </c:pt>
                <c:pt idx="302">
                  <c:v>39559</c:v>
                </c:pt>
                <c:pt idx="303">
                  <c:v>39560</c:v>
                </c:pt>
                <c:pt idx="304">
                  <c:v>39561</c:v>
                </c:pt>
                <c:pt idx="305">
                  <c:v>39562</c:v>
                </c:pt>
                <c:pt idx="306">
                  <c:v>39563</c:v>
                </c:pt>
                <c:pt idx="307">
                  <c:v>39566</c:v>
                </c:pt>
                <c:pt idx="308">
                  <c:v>39567</c:v>
                </c:pt>
                <c:pt idx="309">
                  <c:v>39568</c:v>
                </c:pt>
                <c:pt idx="310">
                  <c:v>39569</c:v>
                </c:pt>
                <c:pt idx="311">
                  <c:v>39570</c:v>
                </c:pt>
                <c:pt idx="312">
                  <c:v>39573</c:v>
                </c:pt>
                <c:pt idx="313">
                  <c:v>39574</c:v>
                </c:pt>
                <c:pt idx="314">
                  <c:v>39575</c:v>
                </c:pt>
                <c:pt idx="315">
                  <c:v>39576</c:v>
                </c:pt>
                <c:pt idx="316">
                  <c:v>39577</c:v>
                </c:pt>
                <c:pt idx="317">
                  <c:v>39580</c:v>
                </c:pt>
                <c:pt idx="318">
                  <c:v>39581</c:v>
                </c:pt>
                <c:pt idx="319">
                  <c:v>39582</c:v>
                </c:pt>
                <c:pt idx="320">
                  <c:v>39583</c:v>
                </c:pt>
                <c:pt idx="321">
                  <c:v>39584</c:v>
                </c:pt>
                <c:pt idx="322">
                  <c:v>39587</c:v>
                </c:pt>
                <c:pt idx="323">
                  <c:v>39588</c:v>
                </c:pt>
                <c:pt idx="324">
                  <c:v>39589</c:v>
                </c:pt>
                <c:pt idx="325">
                  <c:v>39590</c:v>
                </c:pt>
                <c:pt idx="326">
                  <c:v>39591</c:v>
                </c:pt>
                <c:pt idx="327">
                  <c:v>39594</c:v>
                </c:pt>
                <c:pt idx="328">
                  <c:v>39595</c:v>
                </c:pt>
                <c:pt idx="329">
                  <c:v>39596</c:v>
                </c:pt>
                <c:pt idx="330">
                  <c:v>39597</c:v>
                </c:pt>
                <c:pt idx="331">
                  <c:v>39598</c:v>
                </c:pt>
                <c:pt idx="332">
                  <c:v>39601</c:v>
                </c:pt>
                <c:pt idx="333">
                  <c:v>39602</c:v>
                </c:pt>
                <c:pt idx="334">
                  <c:v>39603</c:v>
                </c:pt>
                <c:pt idx="335">
                  <c:v>39604</c:v>
                </c:pt>
                <c:pt idx="336">
                  <c:v>39605</c:v>
                </c:pt>
                <c:pt idx="337">
                  <c:v>39608</c:v>
                </c:pt>
                <c:pt idx="338">
                  <c:v>39609</c:v>
                </c:pt>
                <c:pt idx="339">
                  <c:v>39610</c:v>
                </c:pt>
                <c:pt idx="340">
                  <c:v>39611</c:v>
                </c:pt>
                <c:pt idx="341">
                  <c:v>39612</c:v>
                </c:pt>
                <c:pt idx="342">
                  <c:v>39615</c:v>
                </c:pt>
                <c:pt idx="343">
                  <c:v>39616</c:v>
                </c:pt>
                <c:pt idx="344">
                  <c:v>39617</c:v>
                </c:pt>
                <c:pt idx="345">
                  <c:v>39618</c:v>
                </c:pt>
                <c:pt idx="346">
                  <c:v>39619</c:v>
                </c:pt>
                <c:pt idx="347">
                  <c:v>39622</c:v>
                </c:pt>
                <c:pt idx="348">
                  <c:v>39623</c:v>
                </c:pt>
                <c:pt idx="349">
                  <c:v>39624</c:v>
                </c:pt>
                <c:pt idx="350">
                  <c:v>39625</c:v>
                </c:pt>
                <c:pt idx="351">
                  <c:v>39626</c:v>
                </c:pt>
                <c:pt idx="352">
                  <c:v>39629</c:v>
                </c:pt>
                <c:pt idx="353">
                  <c:v>39630</c:v>
                </c:pt>
                <c:pt idx="354">
                  <c:v>39631</c:v>
                </c:pt>
                <c:pt idx="355">
                  <c:v>39632</c:v>
                </c:pt>
                <c:pt idx="356">
                  <c:v>39633</c:v>
                </c:pt>
                <c:pt idx="357">
                  <c:v>39636</c:v>
                </c:pt>
                <c:pt idx="358">
                  <c:v>39637</c:v>
                </c:pt>
                <c:pt idx="359">
                  <c:v>39638</c:v>
                </c:pt>
                <c:pt idx="360">
                  <c:v>39639</c:v>
                </c:pt>
                <c:pt idx="361">
                  <c:v>39640</c:v>
                </c:pt>
                <c:pt idx="362">
                  <c:v>39643</c:v>
                </c:pt>
                <c:pt idx="363">
                  <c:v>39644</c:v>
                </c:pt>
                <c:pt idx="364">
                  <c:v>39645</c:v>
                </c:pt>
                <c:pt idx="365">
                  <c:v>39646</c:v>
                </c:pt>
                <c:pt idx="366">
                  <c:v>39647</c:v>
                </c:pt>
                <c:pt idx="367">
                  <c:v>39650</c:v>
                </c:pt>
                <c:pt idx="368">
                  <c:v>39651</c:v>
                </c:pt>
                <c:pt idx="369">
                  <c:v>39652</c:v>
                </c:pt>
                <c:pt idx="370">
                  <c:v>39653</c:v>
                </c:pt>
                <c:pt idx="371">
                  <c:v>39654</c:v>
                </c:pt>
                <c:pt idx="372">
                  <c:v>39657</c:v>
                </c:pt>
                <c:pt idx="373">
                  <c:v>39658</c:v>
                </c:pt>
                <c:pt idx="374">
                  <c:v>39659</c:v>
                </c:pt>
                <c:pt idx="375">
                  <c:v>39660</c:v>
                </c:pt>
                <c:pt idx="376">
                  <c:v>39661</c:v>
                </c:pt>
                <c:pt idx="377">
                  <c:v>39664</c:v>
                </c:pt>
                <c:pt idx="378">
                  <c:v>39665</c:v>
                </c:pt>
                <c:pt idx="379">
                  <c:v>39666</c:v>
                </c:pt>
                <c:pt idx="380">
                  <c:v>39667</c:v>
                </c:pt>
                <c:pt idx="381">
                  <c:v>39668</c:v>
                </c:pt>
                <c:pt idx="382">
                  <c:v>39671</c:v>
                </c:pt>
                <c:pt idx="383">
                  <c:v>39672</c:v>
                </c:pt>
                <c:pt idx="384">
                  <c:v>39673</c:v>
                </c:pt>
                <c:pt idx="385">
                  <c:v>39674</c:v>
                </c:pt>
                <c:pt idx="386">
                  <c:v>39675</c:v>
                </c:pt>
                <c:pt idx="387">
                  <c:v>39678</c:v>
                </c:pt>
                <c:pt idx="388">
                  <c:v>39679</c:v>
                </c:pt>
                <c:pt idx="389">
                  <c:v>39680</c:v>
                </c:pt>
                <c:pt idx="390">
                  <c:v>39681</c:v>
                </c:pt>
                <c:pt idx="391">
                  <c:v>39682</c:v>
                </c:pt>
                <c:pt idx="392">
                  <c:v>39685</c:v>
                </c:pt>
                <c:pt idx="393">
                  <c:v>39686</c:v>
                </c:pt>
                <c:pt idx="394">
                  <c:v>39687</c:v>
                </c:pt>
                <c:pt idx="395">
                  <c:v>39688</c:v>
                </c:pt>
                <c:pt idx="396">
                  <c:v>39689</c:v>
                </c:pt>
                <c:pt idx="397">
                  <c:v>39692</c:v>
                </c:pt>
                <c:pt idx="398">
                  <c:v>39693</c:v>
                </c:pt>
                <c:pt idx="399">
                  <c:v>39694</c:v>
                </c:pt>
                <c:pt idx="400">
                  <c:v>39695</c:v>
                </c:pt>
                <c:pt idx="401">
                  <c:v>39696</c:v>
                </c:pt>
                <c:pt idx="402">
                  <c:v>39699</c:v>
                </c:pt>
                <c:pt idx="403">
                  <c:v>39700</c:v>
                </c:pt>
                <c:pt idx="404">
                  <c:v>39701</c:v>
                </c:pt>
                <c:pt idx="405">
                  <c:v>39702</c:v>
                </c:pt>
                <c:pt idx="406">
                  <c:v>39703</c:v>
                </c:pt>
                <c:pt idx="407">
                  <c:v>39706</c:v>
                </c:pt>
                <c:pt idx="408">
                  <c:v>39707</c:v>
                </c:pt>
                <c:pt idx="409">
                  <c:v>39708</c:v>
                </c:pt>
                <c:pt idx="410">
                  <c:v>39709</c:v>
                </c:pt>
                <c:pt idx="411">
                  <c:v>39710</c:v>
                </c:pt>
                <c:pt idx="412">
                  <c:v>39713</c:v>
                </c:pt>
                <c:pt idx="413">
                  <c:v>39714</c:v>
                </c:pt>
                <c:pt idx="414">
                  <c:v>39715</c:v>
                </c:pt>
                <c:pt idx="415">
                  <c:v>39716</c:v>
                </c:pt>
                <c:pt idx="416">
                  <c:v>39717</c:v>
                </c:pt>
                <c:pt idx="417">
                  <c:v>39720</c:v>
                </c:pt>
                <c:pt idx="418">
                  <c:v>39721</c:v>
                </c:pt>
                <c:pt idx="419">
                  <c:v>39722</c:v>
                </c:pt>
                <c:pt idx="420">
                  <c:v>39723</c:v>
                </c:pt>
                <c:pt idx="421">
                  <c:v>39724</c:v>
                </c:pt>
                <c:pt idx="422">
                  <c:v>39727</c:v>
                </c:pt>
                <c:pt idx="423">
                  <c:v>39728</c:v>
                </c:pt>
                <c:pt idx="424">
                  <c:v>39729</c:v>
                </c:pt>
                <c:pt idx="425">
                  <c:v>39730</c:v>
                </c:pt>
                <c:pt idx="426">
                  <c:v>39731</c:v>
                </c:pt>
                <c:pt idx="427">
                  <c:v>39734</c:v>
                </c:pt>
                <c:pt idx="428">
                  <c:v>39735</c:v>
                </c:pt>
                <c:pt idx="429">
                  <c:v>39736</c:v>
                </c:pt>
                <c:pt idx="430">
                  <c:v>39737</c:v>
                </c:pt>
                <c:pt idx="431">
                  <c:v>39738</c:v>
                </c:pt>
                <c:pt idx="432">
                  <c:v>39741</c:v>
                </c:pt>
                <c:pt idx="433">
                  <c:v>39742</c:v>
                </c:pt>
                <c:pt idx="434">
                  <c:v>39743</c:v>
                </c:pt>
                <c:pt idx="435">
                  <c:v>39744</c:v>
                </c:pt>
                <c:pt idx="436">
                  <c:v>39745</c:v>
                </c:pt>
                <c:pt idx="437">
                  <c:v>39748</c:v>
                </c:pt>
                <c:pt idx="438">
                  <c:v>39749</c:v>
                </c:pt>
                <c:pt idx="439">
                  <c:v>39750</c:v>
                </c:pt>
                <c:pt idx="440">
                  <c:v>39751</c:v>
                </c:pt>
                <c:pt idx="441">
                  <c:v>39752</c:v>
                </c:pt>
                <c:pt idx="442">
                  <c:v>39755</c:v>
                </c:pt>
                <c:pt idx="443">
                  <c:v>39756</c:v>
                </c:pt>
                <c:pt idx="444">
                  <c:v>39757</c:v>
                </c:pt>
                <c:pt idx="445">
                  <c:v>39758</c:v>
                </c:pt>
                <c:pt idx="446">
                  <c:v>39759</c:v>
                </c:pt>
                <c:pt idx="447">
                  <c:v>39762</c:v>
                </c:pt>
                <c:pt idx="448">
                  <c:v>39763</c:v>
                </c:pt>
                <c:pt idx="449">
                  <c:v>39764</c:v>
                </c:pt>
                <c:pt idx="450">
                  <c:v>39765</c:v>
                </c:pt>
                <c:pt idx="451">
                  <c:v>39766</c:v>
                </c:pt>
                <c:pt idx="452">
                  <c:v>39769</c:v>
                </c:pt>
                <c:pt idx="453">
                  <c:v>39770</c:v>
                </c:pt>
                <c:pt idx="454">
                  <c:v>39771</c:v>
                </c:pt>
                <c:pt idx="455">
                  <c:v>39772</c:v>
                </c:pt>
                <c:pt idx="456">
                  <c:v>39773</c:v>
                </c:pt>
                <c:pt idx="457">
                  <c:v>39776</c:v>
                </c:pt>
                <c:pt idx="458">
                  <c:v>39777</c:v>
                </c:pt>
                <c:pt idx="459">
                  <c:v>39778</c:v>
                </c:pt>
                <c:pt idx="460">
                  <c:v>39779</c:v>
                </c:pt>
                <c:pt idx="461">
                  <c:v>39780</c:v>
                </c:pt>
                <c:pt idx="462">
                  <c:v>39783</c:v>
                </c:pt>
                <c:pt idx="463">
                  <c:v>39784</c:v>
                </c:pt>
                <c:pt idx="464">
                  <c:v>39785</c:v>
                </c:pt>
                <c:pt idx="465">
                  <c:v>39786</c:v>
                </c:pt>
                <c:pt idx="466">
                  <c:v>39787</c:v>
                </c:pt>
                <c:pt idx="467">
                  <c:v>39790</c:v>
                </c:pt>
                <c:pt idx="468">
                  <c:v>39791</c:v>
                </c:pt>
                <c:pt idx="469">
                  <c:v>39792</c:v>
                </c:pt>
                <c:pt idx="470">
                  <c:v>39793</c:v>
                </c:pt>
                <c:pt idx="471">
                  <c:v>39794</c:v>
                </c:pt>
                <c:pt idx="472">
                  <c:v>39797</c:v>
                </c:pt>
                <c:pt idx="473">
                  <c:v>39798</c:v>
                </c:pt>
                <c:pt idx="474">
                  <c:v>39799</c:v>
                </c:pt>
                <c:pt idx="475">
                  <c:v>39800</c:v>
                </c:pt>
                <c:pt idx="476">
                  <c:v>39801</c:v>
                </c:pt>
                <c:pt idx="477">
                  <c:v>39804</c:v>
                </c:pt>
                <c:pt idx="478">
                  <c:v>39805</c:v>
                </c:pt>
                <c:pt idx="479">
                  <c:v>39806</c:v>
                </c:pt>
                <c:pt idx="480">
                  <c:v>39808</c:v>
                </c:pt>
                <c:pt idx="481">
                  <c:v>39811</c:v>
                </c:pt>
                <c:pt idx="482">
                  <c:v>39812</c:v>
                </c:pt>
                <c:pt idx="483">
                  <c:v>39813</c:v>
                </c:pt>
                <c:pt idx="484">
                  <c:v>39815</c:v>
                </c:pt>
                <c:pt idx="485">
                  <c:v>39818</c:v>
                </c:pt>
                <c:pt idx="486">
                  <c:v>39819</c:v>
                </c:pt>
                <c:pt idx="487">
                  <c:v>39820</c:v>
                </c:pt>
                <c:pt idx="488">
                  <c:v>39821</c:v>
                </c:pt>
                <c:pt idx="489">
                  <c:v>39822</c:v>
                </c:pt>
                <c:pt idx="490">
                  <c:v>39825</c:v>
                </c:pt>
                <c:pt idx="491">
                  <c:v>39826</c:v>
                </c:pt>
                <c:pt idx="492">
                  <c:v>39827</c:v>
                </c:pt>
                <c:pt idx="493">
                  <c:v>39828</c:v>
                </c:pt>
                <c:pt idx="494">
                  <c:v>39829</c:v>
                </c:pt>
                <c:pt idx="495">
                  <c:v>39832</c:v>
                </c:pt>
                <c:pt idx="496">
                  <c:v>39833</c:v>
                </c:pt>
                <c:pt idx="497">
                  <c:v>39834</c:v>
                </c:pt>
                <c:pt idx="498">
                  <c:v>39835</c:v>
                </c:pt>
                <c:pt idx="499">
                  <c:v>39836</c:v>
                </c:pt>
                <c:pt idx="500">
                  <c:v>39839</c:v>
                </c:pt>
                <c:pt idx="501">
                  <c:v>39840</c:v>
                </c:pt>
                <c:pt idx="502">
                  <c:v>39841</c:v>
                </c:pt>
                <c:pt idx="503">
                  <c:v>39842</c:v>
                </c:pt>
                <c:pt idx="504">
                  <c:v>39843</c:v>
                </c:pt>
                <c:pt idx="505">
                  <c:v>39846</c:v>
                </c:pt>
                <c:pt idx="506">
                  <c:v>39847</c:v>
                </c:pt>
                <c:pt idx="507">
                  <c:v>39848</c:v>
                </c:pt>
                <c:pt idx="508">
                  <c:v>39849</c:v>
                </c:pt>
                <c:pt idx="509">
                  <c:v>39850</c:v>
                </c:pt>
                <c:pt idx="510">
                  <c:v>39853</c:v>
                </c:pt>
                <c:pt idx="511">
                  <c:v>39854</c:v>
                </c:pt>
                <c:pt idx="512">
                  <c:v>39855</c:v>
                </c:pt>
                <c:pt idx="513">
                  <c:v>39856</c:v>
                </c:pt>
                <c:pt idx="514">
                  <c:v>39857</c:v>
                </c:pt>
                <c:pt idx="515">
                  <c:v>39860</c:v>
                </c:pt>
                <c:pt idx="516">
                  <c:v>39861</c:v>
                </c:pt>
                <c:pt idx="517">
                  <c:v>39862</c:v>
                </c:pt>
                <c:pt idx="518">
                  <c:v>39863</c:v>
                </c:pt>
                <c:pt idx="519">
                  <c:v>39864</c:v>
                </c:pt>
                <c:pt idx="520">
                  <c:v>39867</c:v>
                </c:pt>
              </c:numCache>
            </c:numRef>
          </c:xVal>
          <c:yVal>
            <c:numRef>
              <c:f>'[1]Exh 3'!$O$2:$O$522</c:f>
              <c:numCache>
                <c:formatCode>General</c:formatCode>
                <c:ptCount val="521"/>
                <c:pt idx="0">
                  <c:v>230.6</c:v>
                </c:pt>
                <c:pt idx="1">
                  <c:v>228.1</c:v>
                </c:pt>
                <c:pt idx="2">
                  <c:v>224.3</c:v>
                </c:pt>
                <c:pt idx="3">
                  <c:v>224.4</c:v>
                </c:pt>
                <c:pt idx="4">
                  <c:v>222.5</c:v>
                </c:pt>
                <c:pt idx="5">
                  <c:v>218</c:v>
                </c:pt>
                <c:pt idx="6">
                  <c:v>217.4</c:v>
                </c:pt>
                <c:pt idx="7">
                  <c:v>217.2</c:v>
                </c:pt>
                <c:pt idx="8">
                  <c:v>217.3</c:v>
                </c:pt>
                <c:pt idx="9">
                  <c:v>214.1</c:v>
                </c:pt>
                <c:pt idx="10">
                  <c:v>216</c:v>
                </c:pt>
                <c:pt idx="11">
                  <c:v>218.2</c:v>
                </c:pt>
                <c:pt idx="12">
                  <c:v>216.2</c:v>
                </c:pt>
                <c:pt idx="13">
                  <c:v>215.6</c:v>
                </c:pt>
                <c:pt idx="14">
                  <c:v>214.5</c:v>
                </c:pt>
                <c:pt idx="15">
                  <c:v>213</c:v>
                </c:pt>
                <c:pt idx="16">
                  <c:v>208.5</c:v>
                </c:pt>
                <c:pt idx="17">
                  <c:v>210.2</c:v>
                </c:pt>
                <c:pt idx="18">
                  <c:v>211.6</c:v>
                </c:pt>
                <c:pt idx="19">
                  <c:v>213.7</c:v>
                </c:pt>
                <c:pt idx="20">
                  <c:v>215.8</c:v>
                </c:pt>
                <c:pt idx="21">
                  <c:v>218</c:v>
                </c:pt>
                <c:pt idx="22">
                  <c:v>222.2</c:v>
                </c:pt>
                <c:pt idx="23">
                  <c:v>219.3</c:v>
                </c:pt>
                <c:pt idx="24">
                  <c:v>219</c:v>
                </c:pt>
                <c:pt idx="25">
                  <c:v>217.8</c:v>
                </c:pt>
                <c:pt idx="26">
                  <c:v>214.2</c:v>
                </c:pt>
                <c:pt idx="27">
                  <c:v>217.1</c:v>
                </c:pt>
                <c:pt idx="28">
                  <c:v>215</c:v>
                </c:pt>
                <c:pt idx="29">
                  <c:v>215.4</c:v>
                </c:pt>
                <c:pt idx="30">
                  <c:v>218.5</c:v>
                </c:pt>
                <c:pt idx="31">
                  <c:v>218.1</c:v>
                </c:pt>
                <c:pt idx="32">
                  <c:v>220.8</c:v>
                </c:pt>
                <c:pt idx="33">
                  <c:v>220.8</c:v>
                </c:pt>
                <c:pt idx="34">
                  <c:v>220.8</c:v>
                </c:pt>
                <c:pt idx="35">
                  <c:v>222.9</c:v>
                </c:pt>
                <c:pt idx="36">
                  <c:v>222.6</c:v>
                </c:pt>
                <c:pt idx="37">
                  <c:v>221</c:v>
                </c:pt>
                <c:pt idx="38">
                  <c:v>221</c:v>
                </c:pt>
                <c:pt idx="39">
                  <c:v>221</c:v>
                </c:pt>
                <c:pt idx="40">
                  <c:v>223</c:v>
                </c:pt>
                <c:pt idx="41">
                  <c:v>229.1</c:v>
                </c:pt>
                <c:pt idx="42">
                  <c:v>231.5</c:v>
                </c:pt>
                <c:pt idx="43">
                  <c:v>234.4</c:v>
                </c:pt>
                <c:pt idx="44">
                  <c:v>234.9</c:v>
                </c:pt>
                <c:pt idx="45">
                  <c:v>231.5</c:v>
                </c:pt>
                <c:pt idx="46">
                  <c:v>233.4</c:v>
                </c:pt>
                <c:pt idx="47">
                  <c:v>232.3</c:v>
                </c:pt>
                <c:pt idx="48">
                  <c:v>229.5</c:v>
                </c:pt>
                <c:pt idx="49">
                  <c:v>228.2</c:v>
                </c:pt>
                <c:pt idx="50">
                  <c:v>228.2</c:v>
                </c:pt>
                <c:pt idx="51">
                  <c:v>229.2</c:v>
                </c:pt>
                <c:pt idx="52">
                  <c:v>228.7</c:v>
                </c:pt>
                <c:pt idx="53">
                  <c:v>233</c:v>
                </c:pt>
                <c:pt idx="54">
                  <c:v>232</c:v>
                </c:pt>
                <c:pt idx="55">
                  <c:v>230.5</c:v>
                </c:pt>
                <c:pt idx="56">
                  <c:v>229.8</c:v>
                </c:pt>
                <c:pt idx="57">
                  <c:v>228.4</c:v>
                </c:pt>
                <c:pt idx="58">
                  <c:v>228.2</c:v>
                </c:pt>
                <c:pt idx="59">
                  <c:v>226.8</c:v>
                </c:pt>
                <c:pt idx="60">
                  <c:v>228.8</c:v>
                </c:pt>
                <c:pt idx="61">
                  <c:v>227</c:v>
                </c:pt>
                <c:pt idx="62">
                  <c:v>227</c:v>
                </c:pt>
                <c:pt idx="63">
                  <c:v>227.6</c:v>
                </c:pt>
                <c:pt idx="64">
                  <c:v>227.3</c:v>
                </c:pt>
                <c:pt idx="65">
                  <c:v>226.7</c:v>
                </c:pt>
                <c:pt idx="66">
                  <c:v>226.8</c:v>
                </c:pt>
                <c:pt idx="67">
                  <c:v>225.3</c:v>
                </c:pt>
                <c:pt idx="68">
                  <c:v>227.2</c:v>
                </c:pt>
                <c:pt idx="69">
                  <c:v>227.2</c:v>
                </c:pt>
                <c:pt idx="70">
                  <c:v>226.4</c:v>
                </c:pt>
                <c:pt idx="71">
                  <c:v>225.5</c:v>
                </c:pt>
                <c:pt idx="72">
                  <c:v>224.8</c:v>
                </c:pt>
                <c:pt idx="73">
                  <c:v>227.5</c:v>
                </c:pt>
                <c:pt idx="74">
                  <c:v>225.1</c:v>
                </c:pt>
                <c:pt idx="75">
                  <c:v>222.6</c:v>
                </c:pt>
                <c:pt idx="76">
                  <c:v>220.7</c:v>
                </c:pt>
                <c:pt idx="77">
                  <c:v>217.2</c:v>
                </c:pt>
                <c:pt idx="78">
                  <c:v>217.4</c:v>
                </c:pt>
                <c:pt idx="79">
                  <c:v>218</c:v>
                </c:pt>
                <c:pt idx="80">
                  <c:v>217.2</c:v>
                </c:pt>
                <c:pt idx="81">
                  <c:v>216.3</c:v>
                </c:pt>
                <c:pt idx="82">
                  <c:v>218.3</c:v>
                </c:pt>
                <c:pt idx="83">
                  <c:v>220</c:v>
                </c:pt>
                <c:pt idx="84">
                  <c:v>218.6</c:v>
                </c:pt>
                <c:pt idx="85">
                  <c:v>217.5</c:v>
                </c:pt>
                <c:pt idx="86">
                  <c:v>216.4</c:v>
                </c:pt>
                <c:pt idx="87">
                  <c:v>213.5</c:v>
                </c:pt>
                <c:pt idx="88">
                  <c:v>212.1</c:v>
                </c:pt>
                <c:pt idx="89">
                  <c:v>211.9</c:v>
                </c:pt>
                <c:pt idx="90">
                  <c:v>211.3</c:v>
                </c:pt>
                <c:pt idx="91">
                  <c:v>211.8</c:v>
                </c:pt>
                <c:pt idx="92">
                  <c:v>214.7</c:v>
                </c:pt>
                <c:pt idx="93">
                  <c:v>217.4</c:v>
                </c:pt>
                <c:pt idx="94">
                  <c:v>216.8</c:v>
                </c:pt>
                <c:pt idx="95">
                  <c:v>217.7</c:v>
                </c:pt>
                <c:pt idx="96">
                  <c:v>219.7</c:v>
                </c:pt>
                <c:pt idx="97">
                  <c:v>217.3</c:v>
                </c:pt>
                <c:pt idx="98">
                  <c:v>218.9</c:v>
                </c:pt>
                <c:pt idx="99">
                  <c:v>219.3</c:v>
                </c:pt>
                <c:pt idx="100">
                  <c:v>218.3</c:v>
                </c:pt>
                <c:pt idx="101">
                  <c:v>216.5</c:v>
                </c:pt>
                <c:pt idx="102">
                  <c:v>216.2</c:v>
                </c:pt>
                <c:pt idx="103">
                  <c:v>216.6</c:v>
                </c:pt>
                <c:pt idx="104">
                  <c:v>217</c:v>
                </c:pt>
                <c:pt idx="105">
                  <c:v>215.7</c:v>
                </c:pt>
                <c:pt idx="106">
                  <c:v>214.4</c:v>
                </c:pt>
                <c:pt idx="107">
                  <c:v>220.5</c:v>
                </c:pt>
                <c:pt idx="108">
                  <c:v>218.8</c:v>
                </c:pt>
                <c:pt idx="109">
                  <c:v>217.8</c:v>
                </c:pt>
                <c:pt idx="110">
                  <c:v>216.8</c:v>
                </c:pt>
                <c:pt idx="111">
                  <c:v>215.4</c:v>
                </c:pt>
                <c:pt idx="112">
                  <c:v>210.5</c:v>
                </c:pt>
                <c:pt idx="113">
                  <c:v>210</c:v>
                </c:pt>
                <c:pt idx="114">
                  <c:v>211</c:v>
                </c:pt>
                <c:pt idx="115">
                  <c:v>214.6</c:v>
                </c:pt>
                <c:pt idx="116">
                  <c:v>214.6</c:v>
                </c:pt>
                <c:pt idx="117">
                  <c:v>213.2</c:v>
                </c:pt>
                <c:pt idx="118">
                  <c:v>209.1</c:v>
                </c:pt>
                <c:pt idx="119">
                  <c:v>208.8</c:v>
                </c:pt>
                <c:pt idx="120">
                  <c:v>210.1</c:v>
                </c:pt>
                <c:pt idx="121">
                  <c:v>215</c:v>
                </c:pt>
                <c:pt idx="122">
                  <c:v>212</c:v>
                </c:pt>
                <c:pt idx="123">
                  <c:v>207.4</c:v>
                </c:pt>
                <c:pt idx="124">
                  <c:v>209.7</c:v>
                </c:pt>
                <c:pt idx="125">
                  <c:v>208</c:v>
                </c:pt>
                <c:pt idx="126">
                  <c:v>208.7</c:v>
                </c:pt>
                <c:pt idx="127">
                  <c:v>205.2</c:v>
                </c:pt>
                <c:pt idx="128">
                  <c:v>206.3</c:v>
                </c:pt>
                <c:pt idx="129">
                  <c:v>208.9</c:v>
                </c:pt>
                <c:pt idx="130">
                  <c:v>208.6</c:v>
                </c:pt>
                <c:pt idx="131">
                  <c:v>211</c:v>
                </c:pt>
                <c:pt idx="132">
                  <c:v>211.8</c:v>
                </c:pt>
                <c:pt idx="133">
                  <c:v>211.2</c:v>
                </c:pt>
                <c:pt idx="134">
                  <c:v>212.1</c:v>
                </c:pt>
                <c:pt idx="135">
                  <c:v>209.6</c:v>
                </c:pt>
                <c:pt idx="136">
                  <c:v>208.2</c:v>
                </c:pt>
                <c:pt idx="137">
                  <c:v>208.1</c:v>
                </c:pt>
                <c:pt idx="138">
                  <c:v>210</c:v>
                </c:pt>
                <c:pt idx="139">
                  <c:v>209.9</c:v>
                </c:pt>
                <c:pt idx="140">
                  <c:v>212.3</c:v>
                </c:pt>
                <c:pt idx="141">
                  <c:v>210.7</c:v>
                </c:pt>
                <c:pt idx="142">
                  <c:v>211.4</c:v>
                </c:pt>
                <c:pt idx="143">
                  <c:v>210.1</c:v>
                </c:pt>
                <c:pt idx="144">
                  <c:v>208.5</c:v>
                </c:pt>
                <c:pt idx="145">
                  <c:v>209.1</c:v>
                </c:pt>
                <c:pt idx="146">
                  <c:v>210</c:v>
                </c:pt>
                <c:pt idx="147">
                  <c:v>211.1</c:v>
                </c:pt>
                <c:pt idx="148">
                  <c:v>207.5</c:v>
                </c:pt>
                <c:pt idx="149">
                  <c:v>206.1</c:v>
                </c:pt>
                <c:pt idx="150">
                  <c:v>206.6</c:v>
                </c:pt>
                <c:pt idx="151">
                  <c:v>210.5</c:v>
                </c:pt>
                <c:pt idx="152">
                  <c:v>210.2</c:v>
                </c:pt>
                <c:pt idx="153">
                  <c:v>211.9</c:v>
                </c:pt>
                <c:pt idx="154">
                  <c:v>214</c:v>
                </c:pt>
                <c:pt idx="155">
                  <c:v>212.5</c:v>
                </c:pt>
                <c:pt idx="156">
                  <c:v>211.7</c:v>
                </c:pt>
                <c:pt idx="157">
                  <c:v>211.1</c:v>
                </c:pt>
                <c:pt idx="158">
                  <c:v>211.1</c:v>
                </c:pt>
                <c:pt idx="159">
                  <c:v>212.7</c:v>
                </c:pt>
                <c:pt idx="160">
                  <c:v>213</c:v>
                </c:pt>
                <c:pt idx="161">
                  <c:v>212.4</c:v>
                </c:pt>
                <c:pt idx="162">
                  <c:v>211.8</c:v>
                </c:pt>
                <c:pt idx="163">
                  <c:v>211.8</c:v>
                </c:pt>
                <c:pt idx="164">
                  <c:v>212</c:v>
                </c:pt>
                <c:pt idx="165">
                  <c:v>213.1</c:v>
                </c:pt>
                <c:pt idx="166">
                  <c:v>215.9</c:v>
                </c:pt>
                <c:pt idx="167">
                  <c:v>218.3</c:v>
                </c:pt>
                <c:pt idx="168">
                  <c:v>217.3</c:v>
                </c:pt>
                <c:pt idx="169">
                  <c:v>216.7</c:v>
                </c:pt>
                <c:pt idx="170">
                  <c:v>210.5</c:v>
                </c:pt>
                <c:pt idx="171">
                  <c:v>208.5</c:v>
                </c:pt>
                <c:pt idx="172">
                  <c:v>207.8</c:v>
                </c:pt>
                <c:pt idx="173">
                  <c:v>204.2</c:v>
                </c:pt>
                <c:pt idx="174">
                  <c:v>202.5</c:v>
                </c:pt>
                <c:pt idx="175">
                  <c:v>201.6</c:v>
                </c:pt>
                <c:pt idx="176">
                  <c:v>202.6</c:v>
                </c:pt>
                <c:pt idx="177">
                  <c:v>201.6</c:v>
                </c:pt>
                <c:pt idx="178">
                  <c:v>200</c:v>
                </c:pt>
                <c:pt idx="179">
                  <c:v>198.1</c:v>
                </c:pt>
                <c:pt idx="180">
                  <c:v>196.5</c:v>
                </c:pt>
                <c:pt idx="181">
                  <c:v>197.6</c:v>
                </c:pt>
                <c:pt idx="182">
                  <c:v>195.8</c:v>
                </c:pt>
                <c:pt idx="183">
                  <c:v>194.4</c:v>
                </c:pt>
                <c:pt idx="184">
                  <c:v>194.1</c:v>
                </c:pt>
                <c:pt idx="185">
                  <c:v>195.3</c:v>
                </c:pt>
                <c:pt idx="186">
                  <c:v>195</c:v>
                </c:pt>
                <c:pt idx="187">
                  <c:v>193.1</c:v>
                </c:pt>
                <c:pt idx="188">
                  <c:v>190.3</c:v>
                </c:pt>
                <c:pt idx="189">
                  <c:v>191.7</c:v>
                </c:pt>
                <c:pt idx="190">
                  <c:v>195.2</c:v>
                </c:pt>
                <c:pt idx="191">
                  <c:v>200.2</c:v>
                </c:pt>
                <c:pt idx="192">
                  <c:v>200.3</c:v>
                </c:pt>
                <c:pt idx="193">
                  <c:v>198.4</c:v>
                </c:pt>
                <c:pt idx="194">
                  <c:v>195.1</c:v>
                </c:pt>
                <c:pt idx="195">
                  <c:v>199.9</c:v>
                </c:pt>
                <c:pt idx="196">
                  <c:v>201.8</c:v>
                </c:pt>
                <c:pt idx="197">
                  <c:v>213.4</c:v>
                </c:pt>
                <c:pt idx="198">
                  <c:v>214.2</c:v>
                </c:pt>
                <c:pt idx="199">
                  <c:v>209.5</c:v>
                </c:pt>
                <c:pt idx="200">
                  <c:v>212</c:v>
                </c:pt>
                <c:pt idx="201">
                  <c:v>212.5</c:v>
                </c:pt>
                <c:pt idx="202">
                  <c:v>214.1</c:v>
                </c:pt>
                <c:pt idx="203">
                  <c:v>215.5</c:v>
                </c:pt>
                <c:pt idx="204">
                  <c:v>209</c:v>
                </c:pt>
                <c:pt idx="205">
                  <c:v>209.3</c:v>
                </c:pt>
                <c:pt idx="206">
                  <c:v>211.3</c:v>
                </c:pt>
                <c:pt idx="207">
                  <c:v>204.5</c:v>
                </c:pt>
                <c:pt idx="208">
                  <c:v>203.7</c:v>
                </c:pt>
                <c:pt idx="209">
                  <c:v>205</c:v>
                </c:pt>
                <c:pt idx="210">
                  <c:v>204.8</c:v>
                </c:pt>
                <c:pt idx="211">
                  <c:v>205.3</c:v>
                </c:pt>
                <c:pt idx="212">
                  <c:v>200.1</c:v>
                </c:pt>
                <c:pt idx="213">
                  <c:v>201</c:v>
                </c:pt>
                <c:pt idx="214">
                  <c:v>198.7</c:v>
                </c:pt>
                <c:pt idx="215">
                  <c:v>197.9</c:v>
                </c:pt>
                <c:pt idx="216">
                  <c:v>196.6</c:v>
                </c:pt>
                <c:pt idx="217">
                  <c:v>196.4</c:v>
                </c:pt>
                <c:pt idx="218">
                  <c:v>195.5</c:v>
                </c:pt>
                <c:pt idx="219">
                  <c:v>195.5</c:v>
                </c:pt>
                <c:pt idx="220">
                  <c:v>195.5</c:v>
                </c:pt>
                <c:pt idx="221">
                  <c:v>195.5</c:v>
                </c:pt>
                <c:pt idx="222">
                  <c:v>195.6</c:v>
                </c:pt>
                <c:pt idx="223">
                  <c:v>195.6</c:v>
                </c:pt>
                <c:pt idx="224">
                  <c:v>195.6</c:v>
                </c:pt>
                <c:pt idx="225">
                  <c:v>195.6</c:v>
                </c:pt>
                <c:pt idx="226">
                  <c:v>192</c:v>
                </c:pt>
                <c:pt idx="227">
                  <c:v>190</c:v>
                </c:pt>
                <c:pt idx="228">
                  <c:v>192.1</c:v>
                </c:pt>
                <c:pt idx="229">
                  <c:v>203.5</c:v>
                </c:pt>
                <c:pt idx="230">
                  <c:v>207.7</c:v>
                </c:pt>
                <c:pt idx="231">
                  <c:v>208.6</c:v>
                </c:pt>
                <c:pt idx="232">
                  <c:v>205.9</c:v>
                </c:pt>
                <c:pt idx="233">
                  <c:v>203.3</c:v>
                </c:pt>
                <c:pt idx="234">
                  <c:v>198.1</c:v>
                </c:pt>
                <c:pt idx="235">
                  <c:v>197.7</c:v>
                </c:pt>
                <c:pt idx="236">
                  <c:v>201.6</c:v>
                </c:pt>
                <c:pt idx="237">
                  <c:v>203.5</c:v>
                </c:pt>
                <c:pt idx="238">
                  <c:v>193.8</c:v>
                </c:pt>
                <c:pt idx="239">
                  <c:v>195.5</c:v>
                </c:pt>
                <c:pt idx="240">
                  <c:v>190.7</c:v>
                </c:pt>
                <c:pt idx="241">
                  <c:v>194.6</c:v>
                </c:pt>
                <c:pt idx="242">
                  <c:v>194</c:v>
                </c:pt>
                <c:pt idx="243">
                  <c:v>192.2</c:v>
                </c:pt>
                <c:pt idx="244">
                  <c:v>189.4</c:v>
                </c:pt>
                <c:pt idx="245">
                  <c:v>193.5</c:v>
                </c:pt>
                <c:pt idx="246">
                  <c:v>195.8</c:v>
                </c:pt>
                <c:pt idx="247">
                  <c:v>199.4</c:v>
                </c:pt>
                <c:pt idx="248">
                  <c:v>198.8</c:v>
                </c:pt>
                <c:pt idx="249">
                  <c:v>194</c:v>
                </c:pt>
                <c:pt idx="250">
                  <c:v>196.1</c:v>
                </c:pt>
                <c:pt idx="251">
                  <c:v>193.1</c:v>
                </c:pt>
                <c:pt idx="252">
                  <c:v>191.6</c:v>
                </c:pt>
                <c:pt idx="253">
                  <c:v>190.7</c:v>
                </c:pt>
                <c:pt idx="254">
                  <c:v>193</c:v>
                </c:pt>
                <c:pt idx="255">
                  <c:v>197.3</c:v>
                </c:pt>
                <c:pt idx="256">
                  <c:v>196.7</c:v>
                </c:pt>
                <c:pt idx="257">
                  <c:v>192</c:v>
                </c:pt>
                <c:pt idx="258">
                  <c:v>194</c:v>
                </c:pt>
                <c:pt idx="259">
                  <c:v>194.2</c:v>
                </c:pt>
                <c:pt idx="260">
                  <c:v>192.2</c:v>
                </c:pt>
                <c:pt idx="261">
                  <c:v>194.2</c:v>
                </c:pt>
                <c:pt idx="262">
                  <c:v>196.1</c:v>
                </c:pt>
                <c:pt idx="263">
                  <c:v>205</c:v>
                </c:pt>
                <c:pt idx="264">
                  <c:v>206.4</c:v>
                </c:pt>
                <c:pt idx="265">
                  <c:v>208.6</c:v>
                </c:pt>
                <c:pt idx="266">
                  <c:v>206</c:v>
                </c:pt>
                <c:pt idx="267">
                  <c:v>204.9</c:v>
                </c:pt>
                <c:pt idx="268">
                  <c:v>204.1</c:v>
                </c:pt>
                <c:pt idx="269">
                  <c:v>200</c:v>
                </c:pt>
                <c:pt idx="270">
                  <c:v>199.1</c:v>
                </c:pt>
                <c:pt idx="271">
                  <c:v>198.2</c:v>
                </c:pt>
                <c:pt idx="272">
                  <c:v>193.9</c:v>
                </c:pt>
                <c:pt idx="273">
                  <c:v>191.1</c:v>
                </c:pt>
                <c:pt idx="274">
                  <c:v>191.4</c:v>
                </c:pt>
                <c:pt idx="275">
                  <c:v>190.7</c:v>
                </c:pt>
                <c:pt idx="276">
                  <c:v>188.8</c:v>
                </c:pt>
                <c:pt idx="277">
                  <c:v>187.3</c:v>
                </c:pt>
                <c:pt idx="278">
                  <c:v>182.1</c:v>
                </c:pt>
                <c:pt idx="279">
                  <c:v>186</c:v>
                </c:pt>
                <c:pt idx="280">
                  <c:v>184.6</c:v>
                </c:pt>
                <c:pt idx="281">
                  <c:v>186.5</c:v>
                </c:pt>
                <c:pt idx="282">
                  <c:v>186.5</c:v>
                </c:pt>
                <c:pt idx="283">
                  <c:v>189.5</c:v>
                </c:pt>
                <c:pt idx="284">
                  <c:v>187.3</c:v>
                </c:pt>
                <c:pt idx="285">
                  <c:v>189.6</c:v>
                </c:pt>
                <c:pt idx="286">
                  <c:v>188.4</c:v>
                </c:pt>
                <c:pt idx="287">
                  <c:v>186.9</c:v>
                </c:pt>
                <c:pt idx="288">
                  <c:v>191.1</c:v>
                </c:pt>
                <c:pt idx="289">
                  <c:v>192.5</c:v>
                </c:pt>
                <c:pt idx="290">
                  <c:v>190.2</c:v>
                </c:pt>
                <c:pt idx="291">
                  <c:v>190</c:v>
                </c:pt>
                <c:pt idx="292">
                  <c:v>190.2</c:v>
                </c:pt>
                <c:pt idx="293">
                  <c:v>188.3</c:v>
                </c:pt>
                <c:pt idx="294">
                  <c:v>182.5</c:v>
                </c:pt>
                <c:pt idx="295">
                  <c:v>180.7</c:v>
                </c:pt>
                <c:pt idx="296">
                  <c:v>178.4</c:v>
                </c:pt>
                <c:pt idx="297">
                  <c:v>173</c:v>
                </c:pt>
                <c:pt idx="298">
                  <c:v>167</c:v>
                </c:pt>
                <c:pt idx="299">
                  <c:v>170.6</c:v>
                </c:pt>
                <c:pt idx="300">
                  <c:v>164.6</c:v>
                </c:pt>
                <c:pt idx="301">
                  <c:v>170.6</c:v>
                </c:pt>
                <c:pt idx="302">
                  <c:v>171.4</c:v>
                </c:pt>
                <c:pt idx="303">
                  <c:v>171</c:v>
                </c:pt>
                <c:pt idx="304">
                  <c:v>170.6</c:v>
                </c:pt>
                <c:pt idx="305">
                  <c:v>174.5</c:v>
                </c:pt>
                <c:pt idx="306">
                  <c:v>175.5</c:v>
                </c:pt>
                <c:pt idx="307">
                  <c:v>177</c:v>
                </c:pt>
                <c:pt idx="308">
                  <c:v>173.2</c:v>
                </c:pt>
                <c:pt idx="309">
                  <c:v>172.8</c:v>
                </c:pt>
                <c:pt idx="310">
                  <c:v>172.8</c:v>
                </c:pt>
                <c:pt idx="311">
                  <c:v>174</c:v>
                </c:pt>
                <c:pt idx="312">
                  <c:v>173.2</c:v>
                </c:pt>
                <c:pt idx="313">
                  <c:v>169.1</c:v>
                </c:pt>
                <c:pt idx="314">
                  <c:v>171.1</c:v>
                </c:pt>
                <c:pt idx="315">
                  <c:v>168.8</c:v>
                </c:pt>
                <c:pt idx="316">
                  <c:v>167</c:v>
                </c:pt>
                <c:pt idx="317">
                  <c:v>167</c:v>
                </c:pt>
                <c:pt idx="318">
                  <c:v>171.5</c:v>
                </c:pt>
                <c:pt idx="319">
                  <c:v>173.6</c:v>
                </c:pt>
                <c:pt idx="320">
                  <c:v>177.9</c:v>
                </c:pt>
                <c:pt idx="321">
                  <c:v>177.9</c:v>
                </c:pt>
                <c:pt idx="322">
                  <c:v>181.3</c:v>
                </c:pt>
                <c:pt idx="323">
                  <c:v>179.3</c:v>
                </c:pt>
                <c:pt idx="324">
                  <c:v>178.5</c:v>
                </c:pt>
                <c:pt idx="325">
                  <c:v>178.6</c:v>
                </c:pt>
                <c:pt idx="326">
                  <c:v>174.9</c:v>
                </c:pt>
                <c:pt idx="327">
                  <c:v>172.7</c:v>
                </c:pt>
                <c:pt idx="328">
                  <c:v>176</c:v>
                </c:pt>
                <c:pt idx="329">
                  <c:v>177.5</c:v>
                </c:pt>
                <c:pt idx="330">
                  <c:v>180.2</c:v>
                </c:pt>
                <c:pt idx="331">
                  <c:v>179.7</c:v>
                </c:pt>
                <c:pt idx="332">
                  <c:v>188</c:v>
                </c:pt>
                <c:pt idx="333">
                  <c:v>187</c:v>
                </c:pt>
                <c:pt idx="334">
                  <c:v>183.5</c:v>
                </c:pt>
                <c:pt idx="335">
                  <c:v>184.8</c:v>
                </c:pt>
                <c:pt idx="336">
                  <c:v>180.8</c:v>
                </c:pt>
                <c:pt idx="337">
                  <c:v>180.4</c:v>
                </c:pt>
                <c:pt idx="338">
                  <c:v>177.9</c:v>
                </c:pt>
                <c:pt idx="339">
                  <c:v>176.8</c:v>
                </c:pt>
                <c:pt idx="340">
                  <c:v>177.9</c:v>
                </c:pt>
                <c:pt idx="341">
                  <c:v>179</c:v>
                </c:pt>
                <c:pt idx="342">
                  <c:v>176.2</c:v>
                </c:pt>
                <c:pt idx="343">
                  <c:v>175.8</c:v>
                </c:pt>
                <c:pt idx="344">
                  <c:v>174.6</c:v>
                </c:pt>
                <c:pt idx="345">
                  <c:v>175.8</c:v>
                </c:pt>
                <c:pt idx="346">
                  <c:v>171.5</c:v>
                </c:pt>
                <c:pt idx="347">
                  <c:v>173.3</c:v>
                </c:pt>
                <c:pt idx="348">
                  <c:v>175.2</c:v>
                </c:pt>
                <c:pt idx="349">
                  <c:v>176.3</c:v>
                </c:pt>
                <c:pt idx="350">
                  <c:v>175.8</c:v>
                </c:pt>
                <c:pt idx="351">
                  <c:v>175.1</c:v>
                </c:pt>
                <c:pt idx="352">
                  <c:v>184</c:v>
                </c:pt>
                <c:pt idx="353">
                  <c:v>181.8</c:v>
                </c:pt>
                <c:pt idx="354">
                  <c:v>183.6</c:v>
                </c:pt>
                <c:pt idx="355">
                  <c:v>182.8</c:v>
                </c:pt>
                <c:pt idx="356">
                  <c:v>180</c:v>
                </c:pt>
                <c:pt idx="357">
                  <c:v>179.1</c:v>
                </c:pt>
                <c:pt idx="358">
                  <c:v>180.7</c:v>
                </c:pt>
                <c:pt idx="359">
                  <c:v>183.7</c:v>
                </c:pt>
                <c:pt idx="360">
                  <c:v>185.8</c:v>
                </c:pt>
                <c:pt idx="361">
                  <c:v>180.3</c:v>
                </c:pt>
                <c:pt idx="362">
                  <c:v>182</c:v>
                </c:pt>
                <c:pt idx="363">
                  <c:v>184</c:v>
                </c:pt>
                <c:pt idx="364">
                  <c:v>180.5</c:v>
                </c:pt>
                <c:pt idx="365">
                  <c:v>176.8</c:v>
                </c:pt>
                <c:pt idx="366">
                  <c:v>179.6</c:v>
                </c:pt>
                <c:pt idx="367">
                  <c:v>171</c:v>
                </c:pt>
                <c:pt idx="368">
                  <c:v>177.2</c:v>
                </c:pt>
                <c:pt idx="369">
                  <c:v>179.4</c:v>
                </c:pt>
                <c:pt idx="370">
                  <c:v>182.5</c:v>
                </c:pt>
                <c:pt idx="371">
                  <c:v>188.9</c:v>
                </c:pt>
                <c:pt idx="372">
                  <c:v>186.8</c:v>
                </c:pt>
                <c:pt idx="373">
                  <c:v>186.3</c:v>
                </c:pt>
                <c:pt idx="374">
                  <c:v>189.2</c:v>
                </c:pt>
                <c:pt idx="375">
                  <c:v>194.3</c:v>
                </c:pt>
                <c:pt idx="376">
                  <c:v>194.3</c:v>
                </c:pt>
                <c:pt idx="377">
                  <c:v>193.9</c:v>
                </c:pt>
                <c:pt idx="378">
                  <c:v>195.5</c:v>
                </c:pt>
                <c:pt idx="379">
                  <c:v>191</c:v>
                </c:pt>
                <c:pt idx="380">
                  <c:v>186.4</c:v>
                </c:pt>
                <c:pt idx="381">
                  <c:v>189.6</c:v>
                </c:pt>
                <c:pt idx="382">
                  <c:v>186.4</c:v>
                </c:pt>
                <c:pt idx="383">
                  <c:v>185.4</c:v>
                </c:pt>
                <c:pt idx="384">
                  <c:v>187.4</c:v>
                </c:pt>
                <c:pt idx="385">
                  <c:v>187.8</c:v>
                </c:pt>
                <c:pt idx="386">
                  <c:v>189</c:v>
                </c:pt>
                <c:pt idx="387">
                  <c:v>187.3</c:v>
                </c:pt>
                <c:pt idx="388">
                  <c:v>187</c:v>
                </c:pt>
                <c:pt idx="389">
                  <c:v>185.6</c:v>
                </c:pt>
                <c:pt idx="390">
                  <c:v>182</c:v>
                </c:pt>
                <c:pt idx="391">
                  <c:v>183.1</c:v>
                </c:pt>
                <c:pt idx="392">
                  <c:v>181.7</c:v>
                </c:pt>
                <c:pt idx="393">
                  <c:v>183.8</c:v>
                </c:pt>
                <c:pt idx="394">
                  <c:v>183.3</c:v>
                </c:pt>
                <c:pt idx="395">
                  <c:v>185.6</c:v>
                </c:pt>
                <c:pt idx="396">
                  <c:v>186</c:v>
                </c:pt>
                <c:pt idx="397">
                  <c:v>185</c:v>
                </c:pt>
                <c:pt idx="398">
                  <c:v>188.1</c:v>
                </c:pt>
                <c:pt idx="399">
                  <c:v>186.8</c:v>
                </c:pt>
                <c:pt idx="400">
                  <c:v>184</c:v>
                </c:pt>
                <c:pt idx="401">
                  <c:v>183.4</c:v>
                </c:pt>
                <c:pt idx="402">
                  <c:v>186</c:v>
                </c:pt>
                <c:pt idx="403">
                  <c:v>185.2</c:v>
                </c:pt>
                <c:pt idx="404">
                  <c:v>189.2</c:v>
                </c:pt>
                <c:pt idx="405">
                  <c:v>188.5</c:v>
                </c:pt>
                <c:pt idx="406">
                  <c:v>190.8</c:v>
                </c:pt>
                <c:pt idx="407">
                  <c:v>186.8</c:v>
                </c:pt>
                <c:pt idx="408">
                  <c:v>181</c:v>
                </c:pt>
                <c:pt idx="409">
                  <c:v>182</c:v>
                </c:pt>
                <c:pt idx="410">
                  <c:v>183</c:v>
                </c:pt>
                <c:pt idx="411">
                  <c:v>180.1</c:v>
                </c:pt>
                <c:pt idx="412">
                  <c:v>176</c:v>
                </c:pt>
                <c:pt idx="413">
                  <c:v>176.4</c:v>
                </c:pt>
                <c:pt idx="414">
                  <c:v>174.5</c:v>
                </c:pt>
                <c:pt idx="415">
                  <c:v>178.4</c:v>
                </c:pt>
                <c:pt idx="416">
                  <c:v>176</c:v>
                </c:pt>
                <c:pt idx="417">
                  <c:v>169.6</c:v>
                </c:pt>
                <c:pt idx="418">
                  <c:v>174.5</c:v>
                </c:pt>
                <c:pt idx="419">
                  <c:v>178.4</c:v>
                </c:pt>
                <c:pt idx="420">
                  <c:v>179.5</c:v>
                </c:pt>
                <c:pt idx="421">
                  <c:v>181.1</c:v>
                </c:pt>
                <c:pt idx="422">
                  <c:v>171.9</c:v>
                </c:pt>
                <c:pt idx="423">
                  <c:v>175</c:v>
                </c:pt>
                <c:pt idx="424">
                  <c:v>167.1</c:v>
                </c:pt>
                <c:pt idx="425">
                  <c:v>154.4</c:v>
                </c:pt>
                <c:pt idx="426">
                  <c:v>148.19999999999999</c:v>
                </c:pt>
                <c:pt idx="427">
                  <c:v>162.4</c:v>
                </c:pt>
                <c:pt idx="428">
                  <c:v>162.80000000000001</c:v>
                </c:pt>
                <c:pt idx="429">
                  <c:v>160.30000000000001</c:v>
                </c:pt>
                <c:pt idx="430">
                  <c:v>159</c:v>
                </c:pt>
                <c:pt idx="431">
                  <c:v>175.5</c:v>
                </c:pt>
                <c:pt idx="432">
                  <c:v>180.3</c:v>
                </c:pt>
                <c:pt idx="433">
                  <c:v>170.3</c:v>
                </c:pt>
                <c:pt idx="434">
                  <c:v>168.6</c:v>
                </c:pt>
                <c:pt idx="435">
                  <c:v>170.3</c:v>
                </c:pt>
                <c:pt idx="436">
                  <c:v>168</c:v>
                </c:pt>
                <c:pt idx="437">
                  <c:v>164.1</c:v>
                </c:pt>
                <c:pt idx="438">
                  <c:v>161.19999999999999</c:v>
                </c:pt>
                <c:pt idx="439">
                  <c:v>168.5</c:v>
                </c:pt>
                <c:pt idx="440">
                  <c:v>161.30000000000001</c:v>
                </c:pt>
                <c:pt idx="441">
                  <c:v>176.8</c:v>
                </c:pt>
                <c:pt idx="442">
                  <c:v>177.2</c:v>
                </c:pt>
                <c:pt idx="443">
                  <c:v>178.1</c:v>
                </c:pt>
                <c:pt idx="444">
                  <c:v>167.8</c:v>
                </c:pt>
                <c:pt idx="445">
                  <c:v>165.3</c:v>
                </c:pt>
                <c:pt idx="446">
                  <c:v>170.3</c:v>
                </c:pt>
                <c:pt idx="447">
                  <c:v>170</c:v>
                </c:pt>
                <c:pt idx="448">
                  <c:v>167.7</c:v>
                </c:pt>
                <c:pt idx="449">
                  <c:v>166.5</c:v>
                </c:pt>
                <c:pt idx="450">
                  <c:v>170.3</c:v>
                </c:pt>
                <c:pt idx="451">
                  <c:v>176.2</c:v>
                </c:pt>
                <c:pt idx="452">
                  <c:v>168</c:v>
                </c:pt>
                <c:pt idx="453">
                  <c:v>171</c:v>
                </c:pt>
                <c:pt idx="454">
                  <c:v>166</c:v>
                </c:pt>
                <c:pt idx="455">
                  <c:v>156.19999999999999</c:v>
                </c:pt>
                <c:pt idx="456">
                  <c:v>150.5</c:v>
                </c:pt>
                <c:pt idx="457">
                  <c:v>162.1</c:v>
                </c:pt>
                <c:pt idx="458">
                  <c:v>163</c:v>
                </c:pt>
                <c:pt idx="459">
                  <c:v>163.80000000000001</c:v>
                </c:pt>
                <c:pt idx="460">
                  <c:v>162.69999999999999</c:v>
                </c:pt>
                <c:pt idx="461">
                  <c:v>170</c:v>
                </c:pt>
                <c:pt idx="462">
                  <c:v>163.80000000000001</c:v>
                </c:pt>
                <c:pt idx="463">
                  <c:v>163.5</c:v>
                </c:pt>
                <c:pt idx="464">
                  <c:v>169.1</c:v>
                </c:pt>
                <c:pt idx="465">
                  <c:v>165.9</c:v>
                </c:pt>
                <c:pt idx="466">
                  <c:v>164.7</c:v>
                </c:pt>
                <c:pt idx="467">
                  <c:v>169.6</c:v>
                </c:pt>
                <c:pt idx="468">
                  <c:v>169.8</c:v>
                </c:pt>
                <c:pt idx="469">
                  <c:v>168.1</c:v>
                </c:pt>
                <c:pt idx="470">
                  <c:v>167.2</c:v>
                </c:pt>
                <c:pt idx="471">
                  <c:v>168.2</c:v>
                </c:pt>
                <c:pt idx="472">
                  <c:v>161.9</c:v>
                </c:pt>
                <c:pt idx="473">
                  <c:v>163.80000000000001</c:v>
                </c:pt>
                <c:pt idx="474">
                  <c:v>160.19999999999999</c:v>
                </c:pt>
                <c:pt idx="475">
                  <c:v>159.4</c:v>
                </c:pt>
                <c:pt idx="476">
                  <c:v>160</c:v>
                </c:pt>
                <c:pt idx="477">
                  <c:v>163</c:v>
                </c:pt>
                <c:pt idx="478">
                  <c:v>160.5</c:v>
                </c:pt>
                <c:pt idx="479">
                  <c:v>160.5</c:v>
                </c:pt>
                <c:pt idx="480">
                  <c:v>160.5</c:v>
                </c:pt>
                <c:pt idx="481">
                  <c:v>162.5</c:v>
                </c:pt>
                <c:pt idx="482">
                  <c:v>162.5</c:v>
                </c:pt>
                <c:pt idx="483">
                  <c:v>162.5</c:v>
                </c:pt>
                <c:pt idx="484">
                  <c:v>162.5</c:v>
                </c:pt>
                <c:pt idx="485">
                  <c:v>168.7</c:v>
                </c:pt>
                <c:pt idx="486">
                  <c:v>170.5</c:v>
                </c:pt>
                <c:pt idx="487">
                  <c:v>169.9</c:v>
                </c:pt>
                <c:pt idx="488">
                  <c:v>172.5</c:v>
                </c:pt>
                <c:pt idx="489">
                  <c:v>171.9</c:v>
                </c:pt>
                <c:pt idx="490">
                  <c:v>166.1</c:v>
                </c:pt>
                <c:pt idx="491">
                  <c:v>168.6</c:v>
                </c:pt>
                <c:pt idx="492">
                  <c:v>169.2</c:v>
                </c:pt>
                <c:pt idx="493">
                  <c:v>170.4</c:v>
                </c:pt>
                <c:pt idx="494">
                  <c:v>167.2</c:v>
                </c:pt>
                <c:pt idx="495">
                  <c:v>170</c:v>
                </c:pt>
                <c:pt idx="496">
                  <c:v>170.3</c:v>
                </c:pt>
                <c:pt idx="497">
                  <c:v>170</c:v>
                </c:pt>
                <c:pt idx="498">
                  <c:v>168.9</c:v>
                </c:pt>
                <c:pt idx="499">
                  <c:v>169.4</c:v>
                </c:pt>
                <c:pt idx="500">
                  <c:v>170.6</c:v>
                </c:pt>
                <c:pt idx="501">
                  <c:v>166.5</c:v>
                </c:pt>
                <c:pt idx="502">
                  <c:v>165.6</c:v>
                </c:pt>
                <c:pt idx="503">
                  <c:v>160.30000000000001</c:v>
                </c:pt>
                <c:pt idx="504">
                  <c:v>163.4</c:v>
                </c:pt>
                <c:pt idx="505">
                  <c:v>163.5</c:v>
                </c:pt>
                <c:pt idx="506">
                  <c:v>162.6</c:v>
                </c:pt>
                <c:pt idx="507">
                  <c:v>147.80000000000001</c:v>
                </c:pt>
                <c:pt idx="508">
                  <c:v>145.4</c:v>
                </c:pt>
                <c:pt idx="509">
                  <c:v>145.19999999999999</c:v>
                </c:pt>
                <c:pt idx="510">
                  <c:v>148.6</c:v>
                </c:pt>
                <c:pt idx="511">
                  <c:v>147</c:v>
                </c:pt>
                <c:pt idx="512">
                  <c:v>147.69999999999999</c:v>
                </c:pt>
                <c:pt idx="513">
                  <c:v>148.69999999999999</c:v>
                </c:pt>
                <c:pt idx="514">
                  <c:v>148.69999999999999</c:v>
                </c:pt>
                <c:pt idx="515">
                  <c:v>148</c:v>
                </c:pt>
                <c:pt idx="516">
                  <c:v>145.30000000000001</c:v>
                </c:pt>
                <c:pt idx="517">
                  <c:v>147.19999999999999</c:v>
                </c:pt>
                <c:pt idx="518">
                  <c:v>144.4</c:v>
                </c:pt>
                <c:pt idx="519">
                  <c:v>141.4</c:v>
                </c:pt>
                <c:pt idx="520">
                  <c:v>143.30000000000001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495488"/>
        <c:axId val="116497024"/>
      </c:scatterChart>
      <c:scatterChart>
        <c:scatterStyle val="smoothMarker"/>
        <c:varyColors val="0"/>
        <c:ser>
          <c:idx val="1"/>
          <c:order val="1"/>
          <c:tx>
            <c:strRef>
              <c:f>'[1]Exh 3'!$P$1</c:f>
              <c:strCache>
                <c:ptCount val="1"/>
                <c:pt idx="0">
                  <c:v>Genentech, Inc. (NYSE:DNA)</c:v>
                </c:pt>
              </c:strCache>
            </c:strRef>
          </c:tx>
          <c:spPr>
            <a:ln w="22225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'[1]Exh 3'!$N$2:$N$522</c:f>
              <c:numCache>
                <c:formatCode>General</c:formatCode>
                <c:ptCount val="521"/>
                <c:pt idx="0">
                  <c:v>39133</c:v>
                </c:pt>
                <c:pt idx="1">
                  <c:v>39134</c:v>
                </c:pt>
                <c:pt idx="2">
                  <c:v>39135</c:v>
                </c:pt>
                <c:pt idx="3">
                  <c:v>39136</c:v>
                </c:pt>
                <c:pt idx="4">
                  <c:v>39139</c:v>
                </c:pt>
                <c:pt idx="5">
                  <c:v>39140</c:v>
                </c:pt>
                <c:pt idx="6">
                  <c:v>39141</c:v>
                </c:pt>
                <c:pt idx="7">
                  <c:v>39142</c:v>
                </c:pt>
                <c:pt idx="8">
                  <c:v>39143</c:v>
                </c:pt>
                <c:pt idx="9">
                  <c:v>39146</c:v>
                </c:pt>
                <c:pt idx="10">
                  <c:v>39147</c:v>
                </c:pt>
                <c:pt idx="11">
                  <c:v>39148</c:v>
                </c:pt>
                <c:pt idx="12">
                  <c:v>39149</c:v>
                </c:pt>
                <c:pt idx="13">
                  <c:v>39150</c:v>
                </c:pt>
                <c:pt idx="14">
                  <c:v>39153</c:v>
                </c:pt>
                <c:pt idx="15">
                  <c:v>39154</c:v>
                </c:pt>
                <c:pt idx="16">
                  <c:v>39155</c:v>
                </c:pt>
                <c:pt idx="17">
                  <c:v>39156</c:v>
                </c:pt>
                <c:pt idx="18">
                  <c:v>39157</c:v>
                </c:pt>
                <c:pt idx="19">
                  <c:v>39160</c:v>
                </c:pt>
                <c:pt idx="20">
                  <c:v>39161</c:v>
                </c:pt>
                <c:pt idx="21">
                  <c:v>39162</c:v>
                </c:pt>
                <c:pt idx="22">
                  <c:v>39163</c:v>
                </c:pt>
                <c:pt idx="23">
                  <c:v>39164</c:v>
                </c:pt>
                <c:pt idx="24">
                  <c:v>39167</c:v>
                </c:pt>
                <c:pt idx="25">
                  <c:v>39168</c:v>
                </c:pt>
                <c:pt idx="26">
                  <c:v>39169</c:v>
                </c:pt>
                <c:pt idx="27">
                  <c:v>39170</c:v>
                </c:pt>
                <c:pt idx="28">
                  <c:v>39171</c:v>
                </c:pt>
                <c:pt idx="29">
                  <c:v>39174</c:v>
                </c:pt>
                <c:pt idx="30">
                  <c:v>39175</c:v>
                </c:pt>
                <c:pt idx="31">
                  <c:v>39176</c:v>
                </c:pt>
                <c:pt idx="32">
                  <c:v>39177</c:v>
                </c:pt>
                <c:pt idx="33">
                  <c:v>39178</c:v>
                </c:pt>
                <c:pt idx="34">
                  <c:v>39181</c:v>
                </c:pt>
                <c:pt idx="35">
                  <c:v>39182</c:v>
                </c:pt>
                <c:pt idx="36">
                  <c:v>39183</c:v>
                </c:pt>
                <c:pt idx="37">
                  <c:v>39184</c:v>
                </c:pt>
                <c:pt idx="38">
                  <c:v>39185</c:v>
                </c:pt>
                <c:pt idx="39">
                  <c:v>39188</c:v>
                </c:pt>
                <c:pt idx="40">
                  <c:v>39189</c:v>
                </c:pt>
                <c:pt idx="41">
                  <c:v>39190</c:v>
                </c:pt>
                <c:pt idx="42">
                  <c:v>39191</c:v>
                </c:pt>
                <c:pt idx="43">
                  <c:v>39192</c:v>
                </c:pt>
                <c:pt idx="44">
                  <c:v>39195</c:v>
                </c:pt>
                <c:pt idx="45">
                  <c:v>39196</c:v>
                </c:pt>
                <c:pt idx="46">
                  <c:v>39197</c:v>
                </c:pt>
                <c:pt idx="47">
                  <c:v>39198</c:v>
                </c:pt>
                <c:pt idx="48">
                  <c:v>39199</c:v>
                </c:pt>
                <c:pt idx="49">
                  <c:v>39202</c:v>
                </c:pt>
                <c:pt idx="50">
                  <c:v>39203</c:v>
                </c:pt>
                <c:pt idx="51">
                  <c:v>39204</c:v>
                </c:pt>
                <c:pt idx="52">
                  <c:v>39205</c:v>
                </c:pt>
                <c:pt idx="53">
                  <c:v>39206</c:v>
                </c:pt>
                <c:pt idx="54">
                  <c:v>39209</c:v>
                </c:pt>
                <c:pt idx="55">
                  <c:v>39210</c:v>
                </c:pt>
                <c:pt idx="56">
                  <c:v>39211</c:v>
                </c:pt>
                <c:pt idx="57">
                  <c:v>39212</c:v>
                </c:pt>
                <c:pt idx="58">
                  <c:v>39213</c:v>
                </c:pt>
                <c:pt idx="59">
                  <c:v>39216</c:v>
                </c:pt>
                <c:pt idx="60">
                  <c:v>39217</c:v>
                </c:pt>
                <c:pt idx="61">
                  <c:v>39218</c:v>
                </c:pt>
                <c:pt idx="62">
                  <c:v>39219</c:v>
                </c:pt>
                <c:pt idx="63">
                  <c:v>39220</c:v>
                </c:pt>
                <c:pt idx="64">
                  <c:v>39223</c:v>
                </c:pt>
                <c:pt idx="65">
                  <c:v>39224</c:v>
                </c:pt>
                <c:pt idx="66">
                  <c:v>39225</c:v>
                </c:pt>
                <c:pt idx="67">
                  <c:v>39226</c:v>
                </c:pt>
                <c:pt idx="68">
                  <c:v>39227</c:v>
                </c:pt>
                <c:pt idx="69">
                  <c:v>39230</c:v>
                </c:pt>
                <c:pt idx="70">
                  <c:v>39231</c:v>
                </c:pt>
                <c:pt idx="71">
                  <c:v>39232</c:v>
                </c:pt>
                <c:pt idx="72">
                  <c:v>39233</c:v>
                </c:pt>
                <c:pt idx="73">
                  <c:v>39234</c:v>
                </c:pt>
                <c:pt idx="74">
                  <c:v>39237</c:v>
                </c:pt>
                <c:pt idx="75">
                  <c:v>39238</c:v>
                </c:pt>
                <c:pt idx="76">
                  <c:v>39239</c:v>
                </c:pt>
                <c:pt idx="77">
                  <c:v>39240</c:v>
                </c:pt>
                <c:pt idx="78">
                  <c:v>39241</c:v>
                </c:pt>
                <c:pt idx="79">
                  <c:v>39244</c:v>
                </c:pt>
                <c:pt idx="80">
                  <c:v>39245</c:v>
                </c:pt>
                <c:pt idx="81">
                  <c:v>39246</c:v>
                </c:pt>
                <c:pt idx="82">
                  <c:v>39247</c:v>
                </c:pt>
                <c:pt idx="83">
                  <c:v>39248</c:v>
                </c:pt>
                <c:pt idx="84">
                  <c:v>39251</c:v>
                </c:pt>
                <c:pt idx="85">
                  <c:v>39252</c:v>
                </c:pt>
                <c:pt idx="86">
                  <c:v>39253</c:v>
                </c:pt>
                <c:pt idx="87">
                  <c:v>39254</c:v>
                </c:pt>
                <c:pt idx="88">
                  <c:v>39255</c:v>
                </c:pt>
                <c:pt idx="89">
                  <c:v>39258</c:v>
                </c:pt>
                <c:pt idx="90">
                  <c:v>39259</c:v>
                </c:pt>
                <c:pt idx="91">
                  <c:v>39260</c:v>
                </c:pt>
                <c:pt idx="92">
                  <c:v>39261</c:v>
                </c:pt>
                <c:pt idx="93">
                  <c:v>39262</c:v>
                </c:pt>
                <c:pt idx="94">
                  <c:v>39265</c:v>
                </c:pt>
                <c:pt idx="95">
                  <c:v>39266</c:v>
                </c:pt>
                <c:pt idx="96">
                  <c:v>39267</c:v>
                </c:pt>
                <c:pt idx="97">
                  <c:v>39268</c:v>
                </c:pt>
                <c:pt idx="98">
                  <c:v>39269</c:v>
                </c:pt>
                <c:pt idx="99">
                  <c:v>39272</c:v>
                </c:pt>
                <c:pt idx="100">
                  <c:v>39273</c:v>
                </c:pt>
                <c:pt idx="101">
                  <c:v>39274</c:v>
                </c:pt>
                <c:pt idx="102">
                  <c:v>39275</c:v>
                </c:pt>
                <c:pt idx="103">
                  <c:v>39276</c:v>
                </c:pt>
                <c:pt idx="104">
                  <c:v>39279</c:v>
                </c:pt>
                <c:pt idx="105">
                  <c:v>39280</c:v>
                </c:pt>
                <c:pt idx="106">
                  <c:v>39281</c:v>
                </c:pt>
                <c:pt idx="107">
                  <c:v>39282</c:v>
                </c:pt>
                <c:pt idx="108">
                  <c:v>39283</c:v>
                </c:pt>
                <c:pt idx="109">
                  <c:v>39286</c:v>
                </c:pt>
                <c:pt idx="110">
                  <c:v>39287</c:v>
                </c:pt>
                <c:pt idx="111">
                  <c:v>39288</c:v>
                </c:pt>
                <c:pt idx="112">
                  <c:v>39289</c:v>
                </c:pt>
                <c:pt idx="113">
                  <c:v>39290</c:v>
                </c:pt>
                <c:pt idx="114">
                  <c:v>39293</c:v>
                </c:pt>
                <c:pt idx="115">
                  <c:v>39294</c:v>
                </c:pt>
                <c:pt idx="116">
                  <c:v>39295</c:v>
                </c:pt>
                <c:pt idx="117">
                  <c:v>39296</c:v>
                </c:pt>
                <c:pt idx="118">
                  <c:v>39297</c:v>
                </c:pt>
                <c:pt idx="119">
                  <c:v>39300</c:v>
                </c:pt>
                <c:pt idx="120">
                  <c:v>39301</c:v>
                </c:pt>
                <c:pt idx="121">
                  <c:v>39302</c:v>
                </c:pt>
                <c:pt idx="122">
                  <c:v>39303</c:v>
                </c:pt>
                <c:pt idx="123">
                  <c:v>39304</c:v>
                </c:pt>
                <c:pt idx="124">
                  <c:v>39307</c:v>
                </c:pt>
                <c:pt idx="125">
                  <c:v>39308</c:v>
                </c:pt>
                <c:pt idx="126">
                  <c:v>39309</c:v>
                </c:pt>
                <c:pt idx="127">
                  <c:v>39310</c:v>
                </c:pt>
                <c:pt idx="128">
                  <c:v>39311</c:v>
                </c:pt>
                <c:pt idx="129">
                  <c:v>39314</c:v>
                </c:pt>
                <c:pt idx="130">
                  <c:v>39315</c:v>
                </c:pt>
                <c:pt idx="131">
                  <c:v>39316</c:v>
                </c:pt>
                <c:pt idx="132">
                  <c:v>39317</c:v>
                </c:pt>
                <c:pt idx="133">
                  <c:v>39318</c:v>
                </c:pt>
                <c:pt idx="134">
                  <c:v>39321</c:v>
                </c:pt>
                <c:pt idx="135">
                  <c:v>39322</c:v>
                </c:pt>
                <c:pt idx="136">
                  <c:v>39323</c:v>
                </c:pt>
                <c:pt idx="137">
                  <c:v>39324</c:v>
                </c:pt>
                <c:pt idx="138">
                  <c:v>39325</c:v>
                </c:pt>
                <c:pt idx="139">
                  <c:v>39328</c:v>
                </c:pt>
                <c:pt idx="140">
                  <c:v>39329</c:v>
                </c:pt>
                <c:pt idx="141">
                  <c:v>39330</c:v>
                </c:pt>
                <c:pt idx="142">
                  <c:v>39331</c:v>
                </c:pt>
                <c:pt idx="143">
                  <c:v>39332</c:v>
                </c:pt>
                <c:pt idx="144">
                  <c:v>39335</c:v>
                </c:pt>
                <c:pt idx="145">
                  <c:v>39336</c:v>
                </c:pt>
                <c:pt idx="146">
                  <c:v>39337</c:v>
                </c:pt>
                <c:pt idx="147">
                  <c:v>39338</c:v>
                </c:pt>
                <c:pt idx="148">
                  <c:v>39339</c:v>
                </c:pt>
                <c:pt idx="149">
                  <c:v>39342</c:v>
                </c:pt>
                <c:pt idx="150">
                  <c:v>39343</c:v>
                </c:pt>
                <c:pt idx="151">
                  <c:v>39344</c:v>
                </c:pt>
                <c:pt idx="152">
                  <c:v>39345</c:v>
                </c:pt>
                <c:pt idx="153">
                  <c:v>39346</c:v>
                </c:pt>
                <c:pt idx="154">
                  <c:v>39349</c:v>
                </c:pt>
                <c:pt idx="155">
                  <c:v>39350</c:v>
                </c:pt>
                <c:pt idx="156">
                  <c:v>39351</c:v>
                </c:pt>
                <c:pt idx="157">
                  <c:v>39352</c:v>
                </c:pt>
                <c:pt idx="158">
                  <c:v>39353</c:v>
                </c:pt>
                <c:pt idx="159">
                  <c:v>39356</c:v>
                </c:pt>
                <c:pt idx="160">
                  <c:v>39357</c:v>
                </c:pt>
                <c:pt idx="161">
                  <c:v>39358</c:v>
                </c:pt>
                <c:pt idx="162">
                  <c:v>39359</c:v>
                </c:pt>
                <c:pt idx="163">
                  <c:v>39360</c:v>
                </c:pt>
                <c:pt idx="164">
                  <c:v>39363</c:v>
                </c:pt>
                <c:pt idx="165">
                  <c:v>39364</c:v>
                </c:pt>
                <c:pt idx="166">
                  <c:v>39365</c:v>
                </c:pt>
                <c:pt idx="167">
                  <c:v>39366</c:v>
                </c:pt>
                <c:pt idx="168">
                  <c:v>39367</c:v>
                </c:pt>
                <c:pt idx="169">
                  <c:v>39370</c:v>
                </c:pt>
                <c:pt idx="170">
                  <c:v>39371</c:v>
                </c:pt>
                <c:pt idx="171">
                  <c:v>39372</c:v>
                </c:pt>
                <c:pt idx="172">
                  <c:v>39373</c:v>
                </c:pt>
                <c:pt idx="173">
                  <c:v>39374</c:v>
                </c:pt>
                <c:pt idx="174">
                  <c:v>39377</c:v>
                </c:pt>
                <c:pt idx="175">
                  <c:v>39378</c:v>
                </c:pt>
                <c:pt idx="176">
                  <c:v>39379</c:v>
                </c:pt>
                <c:pt idx="177">
                  <c:v>39380</c:v>
                </c:pt>
                <c:pt idx="178">
                  <c:v>39381</c:v>
                </c:pt>
                <c:pt idx="179">
                  <c:v>39384</c:v>
                </c:pt>
                <c:pt idx="180">
                  <c:v>39385</c:v>
                </c:pt>
                <c:pt idx="181">
                  <c:v>39386</c:v>
                </c:pt>
                <c:pt idx="182">
                  <c:v>39387</c:v>
                </c:pt>
                <c:pt idx="183">
                  <c:v>39388</c:v>
                </c:pt>
                <c:pt idx="184">
                  <c:v>39391</c:v>
                </c:pt>
                <c:pt idx="185">
                  <c:v>39392</c:v>
                </c:pt>
                <c:pt idx="186">
                  <c:v>39393</c:v>
                </c:pt>
                <c:pt idx="187">
                  <c:v>39394</c:v>
                </c:pt>
                <c:pt idx="188">
                  <c:v>39395</c:v>
                </c:pt>
                <c:pt idx="189">
                  <c:v>39398</c:v>
                </c:pt>
                <c:pt idx="190">
                  <c:v>39399</c:v>
                </c:pt>
                <c:pt idx="191">
                  <c:v>39400</c:v>
                </c:pt>
                <c:pt idx="192">
                  <c:v>39401</c:v>
                </c:pt>
                <c:pt idx="193">
                  <c:v>39402</c:v>
                </c:pt>
                <c:pt idx="194">
                  <c:v>39405</c:v>
                </c:pt>
                <c:pt idx="195">
                  <c:v>39406</c:v>
                </c:pt>
                <c:pt idx="196">
                  <c:v>39407</c:v>
                </c:pt>
                <c:pt idx="197">
                  <c:v>39408</c:v>
                </c:pt>
                <c:pt idx="198">
                  <c:v>39409</c:v>
                </c:pt>
                <c:pt idx="199">
                  <c:v>39412</c:v>
                </c:pt>
                <c:pt idx="200">
                  <c:v>39413</c:v>
                </c:pt>
                <c:pt idx="201">
                  <c:v>39414</c:v>
                </c:pt>
                <c:pt idx="202">
                  <c:v>39415</c:v>
                </c:pt>
                <c:pt idx="203">
                  <c:v>39416</c:v>
                </c:pt>
                <c:pt idx="204">
                  <c:v>39419</c:v>
                </c:pt>
                <c:pt idx="205">
                  <c:v>39420</c:v>
                </c:pt>
                <c:pt idx="206">
                  <c:v>39421</c:v>
                </c:pt>
                <c:pt idx="207">
                  <c:v>39422</c:v>
                </c:pt>
                <c:pt idx="208">
                  <c:v>39423</c:v>
                </c:pt>
                <c:pt idx="209">
                  <c:v>39426</c:v>
                </c:pt>
                <c:pt idx="210">
                  <c:v>39427</c:v>
                </c:pt>
                <c:pt idx="211">
                  <c:v>39428</c:v>
                </c:pt>
                <c:pt idx="212">
                  <c:v>39429</c:v>
                </c:pt>
                <c:pt idx="213">
                  <c:v>39430</c:v>
                </c:pt>
                <c:pt idx="214">
                  <c:v>39433</c:v>
                </c:pt>
                <c:pt idx="215">
                  <c:v>39434</c:v>
                </c:pt>
                <c:pt idx="216">
                  <c:v>39435</c:v>
                </c:pt>
                <c:pt idx="217">
                  <c:v>39436</c:v>
                </c:pt>
                <c:pt idx="218">
                  <c:v>39437</c:v>
                </c:pt>
                <c:pt idx="219">
                  <c:v>39440</c:v>
                </c:pt>
                <c:pt idx="220">
                  <c:v>39441</c:v>
                </c:pt>
                <c:pt idx="221">
                  <c:v>39442</c:v>
                </c:pt>
                <c:pt idx="222">
                  <c:v>39443</c:v>
                </c:pt>
                <c:pt idx="223">
                  <c:v>39444</c:v>
                </c:pt>
                <c:pt idx="224">
                  <c:v>39447</c:v>
                </c:pt>
                <c:pt idx="225">
                  <c:v>39449</c:v>
                </c:pt>
                <c:pt idx="226">
                  <c:v>39450</c:v>
                </c:pt>
                <c:pt idx="227">
                  <c:v>39451</c:v>
                </c:pt>
                <c:pt idx="228">
                  <c:v>39454</c:v>
                </c:pt>
                <c:pt idx="229">
                  <c:v>39455</c:v>
                </c:pt>
                <c:pt idx="230">
                  <c:v>39456</c:v>
                </c:pt>
                <c:pt idx="231">
                  <c:v>39457</c:v>
                </c:pt>
                <c:pt idx="232">
                  <c:v>39458</c:v>
                </c:pt>
                <c:pt idx="233">
                  <c:v>39461</c:v>
                </c:pt>
                <c:pt idx="234">
                  <c:v>39462</c:v>
                </c:pt>
                <c:pt idx="235">
                  <c:v>39463</c:v>
                </c:pt>
                <c:pt idx="236">
                  <c:v>39464</c:v>
                </c:pt>
                <c:pt idx="237">
                  <c:v>39465</c:v>
                </c:pt>
                <c:pt idx="238">
                  <c:v>39468</c:v>
                </c:pt>
                <c:pt idx="239">
                  <c:v>39469</c:v>
                </c:pt>
                <c:pt idx="240">
                  <c:v>39470</c:v>
                </c:pt>
                <c:pt idx="241">
                  <c:v>39471</c:v>
                </c:pt>
                <c:pt idx="242">
                  <c:v>39472</c:v>
                </c:pt>
                <c:pt idx="243">
                  <c:v>39475</c:v>
                </c:pt>
                <c:pt idx="244">
                  <c:v>39476</c:v>
                </c:pt>
                <c:pt idx="245">
                  <c:v>39477</c:v>
                </c:pt>
                <c:pt idx="246">
                  <c:v>39478</c:v>
                </c:pt>
                <c:pt idx="247">
                  <c:v>39479</c:v>
                </c:pt>
                <c:pt idx="248">
                  <c:v>39482</c:v>
                </c:pt>
                <c:pt idx="249">
                  <c:v>39483</c:v>
                </c:pt>
                <c:pt idx="250">
                  <c:v>39484</c:v>
                </c:pt>
                <c:pt idx="251">
                  <c:v>39485</c:v>
                </c:pt>
                <c:pt idx="252">
                  <c:v>39486</c:v>
                </c:pt>
                <c:pt idx="253">
                  <c:v>39489</c:v>
                </c:pt>
                <c:pt idx="254">
                  <c:v>39490</c:v>
                </c:pt>
                <c:pt idx="255">
                  <c:v>39491</c:v>
                </c:pt>
                <c:pt idx="256">
                  <c:v>39492</c:v>
                </c:pt>
                <c:pt idx="257">
                  <c:v>39493</c:v>
                </c:pt>
                <c:pt idx="258">
                  <c:v>39496</c:v>
                </c:pt>
                <c:pt idx="259">
                  <c:v>39497</c:v>
                </c:pt>
                <c:pt idx="260">
                  <c:v>39498</c:v>
                </c:pt>
                <c:pt idx="261">
                  <c:v>39499</c:v>
                </c:pt>
                <c:pt idx="262">
                  <c:v>39500</c:v>
                </c:pt>
                <c:pt idx="263">
                  <c:v>39503</c:v>
                </c:pt>
                <c:pt idx="264">
                  <c:v>39504</c:v>
                </c:pt>
                <c:pt idx="265">
                  <c:v>39505</c:v>
                </c:pt>
                <c:pt idx="266">
                  <c:v>39506</c:v>
                </c:pt>
                <c:pt idx="267">
                  <c:v>39507</c:v>
                </c:pt>
                <c:pt idx="268">
                  <c:v>39510</c:v>
                </c:pt>
                <c:pt idx="269">
                  <c:v>39511</c:v>
                </c:pt>
                <c:pt idx="270">
                  <c:v>39512</c:v>
                </c:pt>
                <c:pt idx="271">
                  <c:v>39513</c:v>
                </c:pt>
                <c:pt idx="272">
                  <c:v>39514</c:v>
                </c:pt>
                <c:pt idx="273">
                  <c:v>39517</c:v>
                </c:pt>
                <c:pt idx="274">
                  <c:v>39518</c:v>
                </c:pt>
                <c:pt idx="275">
                  <c:v>39519</c:v>
                </c:pt>
                <c:pt idx="276">
                  <c:v>39520</c:v>
                </c:pt>
                <c:pt idx="277">
                  <c:v>39521</c:v>
                </c:pt>
                <c:pt idx="278">
                  <c:v>39524</c:v>
                </c:pt>
                <c:pt idx="279">
                  <c:v>39525</c:v>
                </c:pt>
                <c:pt idx="280">
                  <c:v>39526</c:v>
                </c:pt>
                <c:pt idx="281">
                  <c:v>39527</c:v>
                </c:pt>
                <c:pt idx="282">
                  <c:v>39531</c:v>
                </c:pt>
                <c:pt idx="283">
                  <c:v>39532</c:v>
                </c:pt>
                <c:pt idx="284">
                  <c:v>39533</c:v>
                </c:pt>
                <c:pt idx="285">
                  <c:v>39534</c:v>
                </c:pt>
                <c:pt idx="286">
                  <c:v>39535</c:v>
                </c:pt>
                <c:pt idx="287">
                  <c:v>39538</c:v>
                </c:pt>
                <c:pt idx="288">
                  <c:v>39539</c:v>
                </c:pt>
                <c:pt idx="289">
                  <c:v>39540</c:v>
                </c:pt>
                <c:pt idx="290">
                  <c:v>39541</c:v>
                </c:pt>
                <c:pt idx="291">
                  <c:v>39542</c:v>
                </c:pt>
                <c:pt idx="292">
                  <c:v>39545</c:v>
                </c:pt>
                <c:pt idx="293">
                  <c:v>39546</c:v>
                </c:pt>
                <c:pt idx="294">
                  <c:v>39547</c:v>
                </c:pt>
                <c:pt idx="295">
                  <c:v>39548</c:v>
                </c:pt>
                <c:pt idx="296">
                  <c:v>39549</c:v>
                </c:pt>
                <c:pt idx="297">
                  <c:v>39552</c:v>
                </c:pt>
                <c:pt idx="298">
                  <c:v>39553</c:v>
                </c:pt>
                <c:pt idx="299">
                  <c:v>39554</c:v>
                </c:pt>
                <c:pt idx="300">
                  <c:v>39555</c:v>
                </c:pt>
                <c:pt idx="301">
                  <c:v>39556</c:v>
                </c:pt>
                <c:pt idx="302">
                  <c:v>39559</c:v>
                </c:pt>
                <c:pt idx="303">
                  <c:v>39560</c:v>
                </c:pt>
                <c:pt idx="304">
                  <c:v>39561</c:v>
                </c:pt>
                <c:pt idx="305">
                  <c:v>39562</c:v>
                </c:pt>
                <c:pt idx="306">
                  <c:v>39563</c:v>
                </c:pt>
                <c:pt idx="307">
                  <c:v>39566</c:v>
                </c:pt>
                <c:pt idx="308">
                  <c:v>39567</c:v>
                </c:pt>
                <c:pt idx="309">
                  <c:v>39568</c:v>
                </c:pt>
                <c:pt idx="310">
                  <c:v>39569</c:v>
                </c:pt>
                <c:pt idx="311">
                  <c:v>39570</c:v>
                </c:pt>
                <c:pt idx="312">
                  <c:v>39573</c:v>
                </c:pt>
                <c:pt idx="313">
                  <c:v>39574</c:v>
                </c:pt>
                <c:pt idx="314">
                  <c:v>39575</c:v>
                </c:pt>
                <c:pt idx="315">
                  <c:v>39576</c:v>
                </c:pt>
                <c:pt idx="316">
                  <c:v>39577</c:v>
                </c:pt>
                <c:pt idx="317">
                  <c:v>39580</c:v>
                </c:pt>
                <c:pt idx="318">
                  <c:v>39581</c:v>
                </c:pt>
                <c:pt idx="319">
                  <c:v>39582</c:v>
                </c:pt>
                <c:pt idx="320">
                  <c:v>39583</c:v>
                </c:pt>
                <c:pt idx="321">
                  <c:v>39584</c:v>
                </c:pt>
                <c:pt idx="322">
                  <c:v>39587</c:v>
                </c:pt>
                <c:pt idx="323">
                  <c:v>39588</c:v>
                </c:pt>
                <c:pt idx="324">
                  <c:v>39589</c:v>
                </c:pt>
                <c:pt idx="325">
                  <c:v>39590</c:v>
                </c:pt>
                <c:pt idx="326">
                  <c:v>39591</c:v>
                </c:pt>
                <c:pt idx="327">
                  <c:v>39594</c:v>
                </c:pt>
                <c:pt idx="328">
                  <c:v>39595</c:v>
                </c:pt>
                <c:pt idx="329">
                  <c:v>39596</c:v>
                </c:pt>
                <c:pt idx="330">
                  <c:v>39597</c:v>
                </c:pt>
                <c:pt idx="331">
                  <c:v>39598</c:v>
                </c:pt>
                <c:pt idx="332">
                  <c:v>39601</c:v>
                </c:pt>
                <c:pt idx="333">
                  <c:v>39602</c:v>
                </c:pt>
                <c:pt idx="334">
                  <c:v>39603</c:v>
                </c:pt>
                <c:pt idx="335">
                  <c:v>39604</c:v>
                </c:pt>
                <c:pt idx="336">
                  <c:v>39605</c:v>
                </c:pt>
                <c:pt idx="337">
                  <c:v>39608</c:v>
                </c:pt>
                <c:pt idx="338">
                  <c:v>39609</c:v>
                </c:pt>
                <c:pt idx="339">
                  <c:v>39610</c:v>
                </c:pt>
                <c:pt idx="340">
                  <c:v>39611</c:v>
                </c:pt>
                <c:pt idx="341">
                  <c:v>39612</c:v>
                </c:pt>
                <c:pt idx="342">
                  <c:v>39615</c:v>
                </c:pt>
                <c:pt idx="343">
                  <c:v>39616</c:v>
                </c:pt>
                <c:pt idx="344">
                  <c:v>39617</c:v>
                </c:pt>
                <c:pt idx="345">
                  <c:v>39618</c:v>
                </c:pt>
                <c:pt idx="346">
                  <c:v>39619</c:v>
                </c:pt>
                <c:pt idx="347">
                  <c:v>39622</c:v>
                </c:pt>
                <c:pt idx="348">
                  <c:v>39623</c:v>
                </c:pt>
                <c:pt idx="349">
                  <c:v>39624</c:v>
                </c:pt>
                <c:pt idx="350">
                  <c:v>39625</c:v>
                </c:pt>
                <c:pt idx="351">
                  <c:v>39626</c:v>
                </c:pt>
                <c:pt idx="352">
                  <c:v>39629</c:v>
                </c:pt>
                <c:pt idx="353">
                  <c:v>39630</c:v>
                </c:pt>
                <c:pt idx="354">
                  <c:v>39631</c:v>
                </c:pt>
                <c:pt idx="355">
                  <c:v>39632</c:v>
                </c:pt>
                <c:pt idx="356">
                  <c:v>39633</c:v>
                </c:pt>
                <c:pt idx="357">
                  <c:v>39636</c:v>
                </c:pt>
                <c:pt idx="358">
                  <c:v>39637</c:v>
                </c:pt>
                <c:pt idx="359">
                  <c:v>39638</c:v>
                </c:pt>
                <c:pt idx="360">
                  <c:v>39639</c:v>
                </c:pt>
                <c:pt idx="361">
                  <c:v>39640</c:v>
                </c:pt>
                <c:pt idx="362">
                  <c:v>39643</c:v>
                </c:pt>
                <c:pt idx="363">
                  <c:v>39644</c:v>
                </c:pt>
                <c:pt idx="364">
                  <c:v>39645</c:v>
                </c:pt>
                <c:pt idx="365">
                  <c:v>39646</c:v>
                </c:pt>
                <c:pt idx="366">
                  <c:v>39647</c:v>
                </c:pt>
                <c:pt idx="367">
                  <c:v>39650</c:v>
                </c:pt>
                <c:pt idx="368">
                  <c:v>39651</c:v>
                </c:pt>
                <c:pt idx="369">
                  <c:v>39652</c:v>
                </c:pt>
                <c:pt idx="370">
                  <c:v>39653</c:v>
                </c:pt>
                <c:pt idx="371">
                  <c:v>39654</c:v>
                </c:pt>
                <c:pt idx="372">
                  <c:v>39657</c:v>
                </c:pt>
                <c:pt idx="373">
                  <c:v>39658</c:v>
                </c:pt>
                <c:pt idx="374">
                  <c:v>39659</c:v>
                </c:pt>
                <c:pt idx="375">
                  <c:v>39660</c:v>
                </c:pt>
                <c:pt idx="376">
                  <c:v>39661</c:v>
                </c:pt>
                <c:pt idx="377">
                  <c:v>39664</c:v>
                </c:pt>
                <c:pt idx="378">
                  <c:v>39665</c:v>
                </c:pt>
                <c:pt idx="379">
                  <c:v>39666</c:v>
                </c:pt>
                <c:pt idx="380">
                  <c:v>39667</c:v>
                </c:pt>
                <c:pt idx="381">
                  <c:v>39668</c:v>
                </c:pt>
                <c:pt idx="382">
                  <c:v>39671</c:v>
                </c:pt>
                <c:pt idx="383">
                  <c:v>39672</c:v>
                </c:pt>
                <c:pt idx="384">
                  <c:v>39673</c:v>
                </c:pt>
                <c:pt idx="385">
                  <c:v>39674</c:v>
                </c:pt>
                <c:pt idx="386">
                  <c:v>39675</c:v>
                </c:pt>
                <c:pt idx="387">
                  <c:v>39678</c:v>
                </c:pt>
                <c:pt idx="388">
                  <c:v>39679</c:v>
                </c:pt>
                <c:pt idx="389">
                  <c:v>39680</c:v>
                </c:pt>
                <c:pt idx="390">
                  <c:v>39681</c:v>
                </c:pt>
                <c:pt idx="391">
                  <c:v>39682</c:v>
                </c:pt>
                <c:pt idx="392">
                  <c:v>39685</c:v>
                </c:pt>
                <c:pt idx="393">
                  <c:v>39686</c:v>
                </c:pt>
                <c:pt idx="394">
                  <c:v>39687</c:v>
                </c:pt>
                <c:pt idx="395">
                  <c:v>39688</c:v>
                </c:pt>
                <c:pt idx="396">
                  <c:v>39689</c:v>
                </c:pt>
                <c:pt idx="397">
                  <c:v>39692</c:v>
                </c:pt>
                <c:pt idx="398">
                  <c:v>39693</c:v>
                </c:pt>
                <c:pt idx="399">
                  <c:v>39694</c:v>
                </c:pt>
                <c:pt idx="400">
                  <c:v>39695</c:v>
                </c:pt>
                <c:pt idx="401">
                  <c:v>39696</c:v>
                </c:pt>
                <c:pt idx="402">
                  <c:v>39699</c:v>
                </c:pt>
                <c:pt idx="403">
                  <c:v>39700</c:v>
                </c:pt>
                <c:pt idx="404">
                  <c:v>39701</c:v>
                </c:pt>
                <c:pt idx="405">
                  <c:v>39702</c:v>
                </c:pt>
                <c:pt idx="406">
                  <c:v>39703</c:v>
                </c:pt>
                <c:pt idx="407">
                  <c:v>39706</c:v>
                </c:pt>
                <c:pt idx="408">
                  <c:v>39707</c:v>
                </c:pt>
                <c:pt idx="409">
                  <c:v>39708</c:v>
                </c:pt>
                <c:pt idx="410">
                  <c:v>39709</c:v>
                </c:pt>
                <c:pt idx="411">
                  <c:v>39710</c:v>
                </c:pt>
                <c:pt idx="412">
                  <c:v>39713</c:v>
                </c:pt>
                <c:pt idx="413">
                  <c:v>39714</c:v>
                </c:pt>
                <c:pt idx="414">
                  <c:v>39715</c:v>
                </c:pt>
                <c:pt idx="415">
                  <c:v>39716</c:v>
                </c:pt>
                <c:pt idx="416">
                  <c:v>39717</c:v>
                </c:pt>
                <c:pt idx="417">
                  <c:v>39720</c:v>
                </c:pt>
                <c:pt idx="418">
                  <c:v>39721</c:v>
                </c:pt>
                <c:pt idx="419">
                  <c:v>39722</c:v>
                </c:pt>
                <c:pt idx="420">
                  <c:v>39723</c:v>
                </c:pt>
                <c:pt idx="421">
                  <c:v>39724</c:v>
                </c:pt>
                <c:pt idx="422">
                  <c:v>39727</c:v>
                </c:pt>
                <c:pt idx="423">
                  <c:v>39728</c:v>
                </c:pt>
                <c:pt idx="424">
                  <c:v>39729</c:v>
                </c:pt>
                <c:pt idx="425">
                  <c:v>39730</c:v>
                </c:pt>
                <c:pt idx="426">
                  <c:v>39731</c:v>
                </c:pt>
                <c:pt idx="427">
                  <c:v>39734</c:v>
                </c:pt>
                <c:pt idx="428">
                  <c:v>39735</c:v>
                </c:pt>
                <c:pt idx="429">
                  <c:v>39736</c:v>
                </c:pt>
                <c:pt idx="430">
                  <c:v>39737</c:v>
                </c:pt>
                <c:pt idx="431">
                  <c:v>39738</c:v>
                </c:pt>
                <c:pt idx="432">
                  <c:v>39741</c:v>
                </c:pt>
                <c:pt idx="433">
                  <c:v>39742</c:v>
                </c:pt>
                <c:pt idx="434">
                  <c:v>39743</c:v>
                </c:pt>
                <c:pt idx="435">
                  <c:v>39744</c:v>
                </c:pt>
                <c:pt idx="436">
                  <c:v>39745</c:v>
                </c:pt>
                <c:pt idx="437">
                  <c:v>39748</c:v>
                </c:pt>
                <c:pt idx="438">
                  <c:v>39749</c:v>
                </c:pt>
                <c:pt idx="439">
                  <c:v>39750</c:v>
                </c:pt>
                <c:pt idx="440">
                  <c:v>39751</c:v>
                </c:pt>
                <c:pt idx="441">
                  <c:v>39752</c:v>
                </c:pt>
                <c:pt idx="442">
                  <c:v>39755</c:v>
                </c:pt>
                <c:pt idx="443">
                  <c:v>39756</c:v>
                </c:pt>
                <c:pt idx="444">
                  <c:v>39757</c:v>
                </c:pt>
                <c:pt idx="445">
                  <c:v>39758</c:v>
                </c:pt>
                <c:pt idx="446">
                  <c:v>39759</c:v>
                </c:pt>
                <c:pt idx="447">
                  <c:v>39762</c:v>
                </c:pt>
                <c:pt idx="448">
                  <c:v>39763</c:v>
                </c:pt>
                <c:pt idx="449">
                  <c:v>39764</c:v>
                </c:pt>
                <c:pt idx="450">
                  <c:v>39765</c:v>
                </c:pt>
                <c:pt idx="451">
                  <c:v>39766</c:v>
                </c:pt>
                <c:pt idx="452">
                  <c:v>39769</c:v>
                </c:pt>
                <c:pt idx="453">
                  <c:v>39770</c:v>
                </c:pt>
                <c:pt idx="454">
                  <c:v>39771</c:v>
                </c:pt>
                <c:pt idx="455">
                  <c:v>39772</c:v>
                </c:pt>
                <c:pt idx="456">
                  <c:v>39773</c:v>
                </c:pt>
                <c:pt idx="457">
                  <c:v>39776</c:v>
                </c:pt>
                <c:pt idx="458">
                  <c:v>39777</c:v>
                </c:pt>
                <c:pt idx="459">
                  <c:v>39778</c:v>
                </c:pt>
                <c:pt idx="460">
                  <c:v>39779</c:v>
                </c:pt>
                <c:pt idx="461">
                  <c:v>39780</c:v>
                </c:pt>
                <c:pt idx="462">
                  <c:v>39783</c:v>
                </c:pt>
                <c:pt idx="463">
                  <c:v>39784</c:v>
                </c:pt>
                <c:pt idx="464">
                  <c:v>39785</c:v>
                </c:pt>
                <c:pt idx="465">
                  <c:v>39786</c:v>
                </c:pt>
                <c:pt idx="466">
                  <c:v>39787</c:v>
                </c:pt>
                <c:pt idx="467">
                  <c:v>39790</c:v>
                </c:pt>
                <c:pt idx="468">
                  <c:v>39791</c:v>
                </c:pt>
                <c:pt idx="469">
                  <c:v>39792</c:v>
                </c:pt>
                <c:pt idx="470">
                  <c:v>39793</c:v>
                </c:pt>
                <c:pt idx="471">
                  <c:v>39794</c:v>
                </c:pt>
                <c:pt idx="472">
                  <c:v>39797</c:v>
                </c:pt>
                <c:pt idx="473">
                  <c:v>39798</c:v>
                </c:pt>
                <c:pt idx="474">
                  <c:v>39799</c:v>
                </c:pt>
                <c:pt idx="475">
                  <c:v>39800</c:v>
                </c:pt>
                <c:pt idx="476">
                  <c:v>39801</c:v>
                </c:pt>
                <c:pt idx="477">
                  <c:v>39804</c:v>
                </c:pt>
                <c:pt idx="478">
                  <c:v>39805</c:v>
                </c:pt>
                <c:pt idx="479">
                  <c:v>39806</c:v>
                </c:pt>
                <c:pt idx="480">
                  <c:v>39808</c:v>
                </c:pt>
                <c:pt idx="481">
                  <c:v>39811</c:v>
                </c:pt>
                <c:pt idx="482">
                  <c:v>39812</c:v>
                </c:pt>
                <c:pt idx="483">
                  <c:v>39813</c:v>
                </c:pt>
                <c:pt idx="484">
                  <c:v>39815</c:v>
                </c:pt>
                <c:pt idx="485">
                  <c:v>39818</c:v>
                </c:pt>
                <c:pt idx="486">
                  <c:v>39819</c:v>
                </c:pt>
                <c:pt idx="487">
                  <c:v>39820</c:v>
                </c:pt>
                <c:pt idx="488">
                  <c:v>39821</c:v>
                </c:pt>
                <c:pt idx="489">
                  <c:v>39822</c:v>
                </c:pt>
                <c:pt idx="490">
                  <c:v>39825</c:v>
                </c:pt>
                <c:pt idx="491">
                  <c:v>39826</c:v>
                </c:pt>
                <c:pt idx="492">
                  <c:v>39827</c:v>
                </c:pt>
                <c:pt idx="493">
                  <c:v>39828</c:v>
                </c:pt>
                <c:pt idx="494">
                  <c:v>39829</c:v>
                </c:pt>
                <c:pt idx="495">
                  <c:v>39832</c:v>
                </c:pt>
                <c:pt idx="496">
                  <c:v>39833</c:v>
                </c:pt>
                <c:pt idx="497">
                  <c:v>39834</c:v>
                </c:pt>
                <c:pt idx="498">
                  <c:v>39835</c:v>
                </c:pt>
                <c:pt idx="499">
                  <c:v>39836</c:v>
                </c:pt>
                <c:pt idx="500">
                  <c:v>39839</c:v>
                </c:pt>
                <c:pt idx="501">
                  <c:v>39840</c:v>
                </c:pt>
                <c:pt idx="502">
                  <c:v>39841</c:v>
                </c:pt>
                <c:pt idx="503">
                  <c:v>39842</c:v>
                </c:pt>
                <c:pt idx="504">
                  <c:v>39843</c:v>
                </c:pt>
                <c:pt idx="505">
                  <c:v>39846</c:v>
                </c:pt>
                <c:pt idx="506">
                  <c:v>39847</c:v>
                </c:pt>
                <c:pt idx="507">
                  <c:v>39848</c:v>
                </c:pt>
                <c:pt idx="508">
                  <c:v>39849</c:v>
                </c:pt>
                <c:pt idx="509">
                  <c:v>39850</c:v>
                </c:pt>
                <c:pt idx="510">
                  <c:v>39853</c:v>
                </c:pt>
                <c:pt idx="511">
                  <c:v>39854</c:v>
                </c:pt>
                <c:pt idx="512">
                  <c:v>39855</c:v>
                </c:pt>
                <c:pt idx="513">
                  <c:v>39856</c:v>
                </c:pt>
                <c:pt idx="514">
                  <c:v>39857</c:v>
                </c:pt>
                <c:pt idx="515">
                  <c:v>39860</c:v>
                </c:pt>
                <c:pt idx="516">
                  <c:v>39861</c:v>
                </c:pt>
                <c:pt idx="517">
                  <c:v>39862</c:v>
                </c:pt>
                <c:pt idx="518">
                  <c:v>39863</c:v>
                </c:pt>
                <c:pt idx="519">
                  <c:v>39864</c:v>
                </c:pt>
                <c:pt idx="520">
                  <c:v>39867</c:v>
                </c:pt>
              </c:numCache>
            </c:numRef>
          </c:xVal>
          <c:yVal>
            <c:numRef>
              <c:f>'[1]Exh 3'!$P$2:$P$522</c:f>
              <c:numCache>
                <c:formatCode>General</c:formatCode>
                <c:ptCount val="521"/>
                <c:pt idx="0">
                  <c:v>86.94</c:v>
                </c:pt>
                <c:pt idx="1">
                  <c:v>87.74</c:v>
                </c:pt>
                <c:pt idx="2">
                  <c:v>85.51</c:v>
                </c:pt>
                <c:pt idx="3">
                  <c:v>85.49</c:v>
                </c:pt>
                <c:pt idx="4">
                  <c:v>85.75</c:v>
                </c:pt>
                <c:pt idx="5">
                  <c:v>84.2</c:v>
                </c:pt>
                <c:pt idx="6">
                  <c:v>84.41</c:v>
                </c:pt>
                <c:pt idx="7">
                  <c:v>83.59</c:v>
                </c:pt>
                <c:pt idx="8">
                  <c:v>82.79</c:v>
                </c:pt>
                <c:pt idx="9">
                  <c:v>81.66</c:v>
                </c:pt>
                <c:pt idx="10">
                  <c:v>82.28</c:v>
                </c:pt>
                <c:pt idx="11">
                  <c:v>81.790000000000006</c:v>
                </c:pt>
                <c:pt idx="12">
                  <c:v>81.14</c:v>
                </c:pt>
                <c:pt idx="13">
                  <c:v>81.58</c:v>
                </c:pt>
                <c:pt idx="14">
                  <c:v>81.5</c:v>
                </c:pt>
                <c:pt idx="15">
                  <c:v>81.3</c:v>
                </c:pt>
                <c:pt idx="16">
                  <c:v>80.92</c:v>
                </c:pt>
                <c:pt idx="17">
                  <c:v>80.75</c:v>
                </c:pt>
                <c:pt idx="18">
                  <c:v>81.48</c:v>
                </c:pt>
                <c:pt idx="19">
                  <c:v>82.78</c:v>
                </c:pt>
                <c:pt idx="20">
                  <c:v>83.91</c:v>
                </c:pt>
                <c:pt idx="21">
                  <c:v>84.9</c:v>
                </c:pt>
                <c:pt idx="22">
                  <c:v>85.28</c:v>
                </c:pt>
                <c:pt idx="23">
                  <c:v>82.56</c:v>
                </c:pt>
                <c:pt idx="24">
                  <c:v>83.07</c:v>
                </c:pt>
                <c:pt idx="25">
                  <c:v>82.55</c:v>
                </c:pt>
                <c:pt idx="26">
                  <c:v>82.05</c:v>
                </c:pt>
                <c:pt idx="27">
                  <c:v>81.59</c:v>
                </c:pt>
                <c:pt idx="28">
                  <c:v>82.12</c:v>
                </c:pt>
                <c:pt idx="29">
                  <c:v>82.6</c:v>
                </c:pt>
                <c:pt idx="30">
                  <c:v>83.02</c:v>
                </c:pt>
                <c:pt idx="31">
                  <c:v>83</c:v>
                </c:pt>
                <c:pt idx="32">
                  <c:v>83.4</c:v>
                </c:pt>
                <c:pt idx="33">
                  <c:v>83.4</c:v>
                </c:pt>
                <c:pt idx="34">
                  <c:v>82.64</c:v>
                </c:pt>
                <c:pt idx="35">
                  <c:v>82.56</c:v>
                </c:pt>
                <c:pt idx="36">
                  <c:v>82.69</c:v>
                </c:pt>
                <c:pt idx="37">
                  <c:v>81.63</c:v>
                </c:pt>
                <c:pt idx="38">
                  <c:v>81.33</c:v>
                </c:pt>
                <c:pt idx="39">
                  <c:v>81.17</c:v>
                </c:pt>
                <c:pt idx="40">
                  <c:v>82.37</c:v>
                </c:pt>
                <c:pt idx="41">
                  <c:v>82.09</c:v>
                </c:pt>
                <c:pt idx="42">
                  <c:v>82.37</c:v>
                </c:pt>
                <c:pt idx="43">
                  <c:v>82.4</c:v>
                </c:pt>
                <c:pt idx="44">
                  <c:v>82</c:v>
                </c:pt>
                <c:pt idx="45">
                  <c:v>81.599999999999994</c:v>
                </c:pt>
                <c:pt idx="46">
                  <c:v>81.400000000000006</c:v>
                </c:pt>
                <c:pt idx="47">
                  <c:v>81.02</c:v>
                </c:pt>
                <c:pt idx="48">
                  <c:v>81.319999999999993</c:v>
                </c:pt>
                <c:pt idx="49">
                  <c:v>79.989999999999995</c:v>
                </c:pt>
                <c:pt idx="50">
                  <c:v>82.31</c:v>
                </c:pt>
                <c:pt idx="51">
                  <c:v>82.13</c:v>
                </c:pt>
                <c:pt idx="52">
                  <c:v>81.55</c:v>
                </c:pt>
                <c:pt idx="53">
                  <c:v>81.42</c:v>
                </c:pt>
                <c:pt idx="54">
                  <c:v>80.510000000000005</c:v>
                </c:pt>
                <c:pt idx="55">
                  <c:v>80.599999999999994</c:v>
                </c:pt>
                <c:pt idx="56">
                  <c:v>80.569999999999993</c:v>
                </c:pt>
                <c:pt idx="57">
                  <c:v>79.56</c:v>
                </c:pt>
                <c:pt idx="58">
                  <c:v>80.14</c:v>
                </c:pt>
                <c:pt idx="59">
                  <c:v>80</c:v>
                </c:pt>
                <c:pt idx="60">
                  <c:v>78.16</c:v>
                </c:pt>
                <c:pt idx="61">
                  <c:v>78.53</c:v>
                </c:pt>
                <c:pt idx="62">
                  <c:v>77.459999999999994</c:v>
                </c:pt>
                <c:pt idx="63">
                  <c:v>77.28</c:v>
                </c:pt>
                <c:pt idx="64">
                  <c:v>77.17</c:v>
                </c:pt>
                <c:pt idx="65">
                  <c:v>78.37</c:v>
                </c:pt>
                <c:pt idx="66">
                  <c:v>77.66</c:v>
                </c:pt>
                <c:pt idx="67">
                  <c:v>77.64</c:v>
                </c:pt>
                <c:pt idx="68">
                  <c:v>77.540000000000006</c:v>
                </c:pt>
                <c:pt idx="69">
                  <c:v>77.540000000000006</c:v>
                </c:pt>
                <c:pt idx="70">
                  <c:v>79.06</c:v>
                </c:pt>
                <c:pt idx="71">
                  <c:v>78.739999999999995</c:v>
                </c:pt>
                <c:pt idx="72">
                  <c:v>79.77</c:v>
                </c:pt>
                <c:pt idx="73">
                  <c:v>79.5</c:v>
                </c:pt>
                <c:pt idx="74">
                  <c:v>77.95</c:v>
                </c:pt>
                <c:pt idx="75">
                  <c:v>77.489999999999995</c:v>
                </c:pt>
                <c:pt idx="76">
                  <c:v>75.900000000000006</c:v>
                </c:pt>
                <c:pt idx="77">
                  <c:v>74.900999999999996</c:v>
                </c:pt>
                <c:pt idx="78">
                  <c:v>76.97</c:v>
                </c:pt>
                <c:pt idx="79">
                  <c:v>76.89</c:v>
                </c:pt>
                <c:pt idx="80">
                  <c:v>76.239999999999995</c:v>
                </c:pt>
                <c:pt idx="81">
                  <c:v>76.38</c:v>
                </c:pt>
                <c:pt idx="82">
                  <c:v>76.25</c:v>
                </c:pt>
                <c:pt idx="83">
                  <c:v>77</c:v>
                </c:pt>
                <c:pt idx="84">
                  <c:v>76.83</c:v>
                </c:pt>
                <c:pt idx="85">
                  <c:v>76.45</c:v>
                </c:pt>
                <c:pt idx="86">
                  <c:v>75.400000000000006</c:v>
                </c:pt>
                <c:pt idx="87">
                  <c:v>75.97</c:v>
                </c:pt>
                <c:pt idx="88">
                  <c:v>74.83</c:v>
                </c:pt>
                <c:pt idx="89">
                  <c:v>73.95</c:v>
                </c:pt>
                <c:pt idx="90">
                  <c:v>72.599999999999994</c:v>
                </c:pt>
                <c:pt idx="91">
                  <c:v>74.34</c:v>
                </c:pt>
                <c:pt idx="92">
                  <c:v>75.63</c:v>
                </c:pt>
                <c:pt idx="93">
                  <c:v>75.66</c:v>
                </c:pt>
                <c:pt idx="94">
                  <c:v>76.319999999999993</c:v>
                </c:pt>
                <c:pt idx="95">
                  <c:v>76.790000000000006</c:v>
                </c:pt>
                <c:pt idx="96">
                  <c:v>76.790000000000006</c:v>
                </c:pt>
                <c:pt idx="97">
                  <c:v>76.7</c:v>
                </c:pt>
                <c:pt idx="98">
                  <c:v>75.099999999999994</c:v>
                </c:pt>
                <c:pt idx="99">
                  <c:v>75.760000000000005</c:v>
                </c:pt>
                <c:pt idx="100">
                  <c:v>74.849999999999994</c:v>
                </c:pt>
                <c:pt idx="101">
                  <c:v>75.930000000000007</c:v>
                </c:pt>
                <c:pt idx="102">
                  <c:v>75.260000000000005</c:v>
                </c:pt>
                <c:pt idx="103">
                  <c:v>75.5</c:v>
                </c:pt>
                <c:pt idx="104">
                  <c:v>75.19</c:v>
                </c:pt>
                <c:pt idx="105">
                  <c:v>74.739999999999995</c:v>
                </c:pt>
                <c:pt idx="106">
                  <c:v>75.27</c:v>
                </c:pt>
                <c:pt idx="107">
                  <c:v>75.17</c:v>
                </c:pt>
                <c:pt idx="108">
                  <c:v>75.150000000000006</c:v>
                </c:pt>
                <c:pt idx="109">
                  <c:v>74.91</c:v>
                </c:pt>
                <c:pt idx="110">
                  <c:v>75.3</c:v>
                </c:pt>
                <c:pt idx="111">
                  <c:v>75.81</c:v>
                </c:pt>
                <c:pt idx="112">
                  <c:v>76.39</c:v>
                </c:pt>
                <c:pt idx="113">
                  <c:v>75.47</c:v>
                </c:pt>
                <c:pt idx="114">
                  <c:v>76.25</c:v>
                </c:pt>
                <c:pt idx="115">
                  <c:v>74.38</c:v>
                </c:pt>
                <c:pt idx="116">
                  <c:v>74.400000000000006</c:v>
                </c:pt>
                <c:pt idx="117">
                  <c:v>74.290000000000006</c:v>
                </c:pt>
                <c:pt idx="118">
                  <c:v>73.42</c:v>
                </c:pt>
                <c:pt idx="119">
                  <c:v>74.16</c:v>
                </c:pt>
                <c:pt idx="120">
                  <c:v>73.92</c:v>
                </c:pt>
                <c:pt idx="121">
                  <c:v>74.58</c:v>
                </c:pt>
                <c:pt idx="122">
                  <c:v>73.459999999999994</c:v>
                </c:pt>
                <c:pt idx="123">
                  <c:v>71.67</c:v>
                </c:pt>
                <c:pt idx="124">
                  <c:v>71.95</c:v>
                </c:pt>
                <c:pt idx="125">
                  <c:v>73.37</c:v>
                </c:pt>
                <c:pt idx="126">
                  <c:v>72.959999999999994</c:v>
                </c:pt>
                <c:pt idx="127">
                  <c:v>73.22</c:v>
                </c:pt>
                <c:pt idx="128">
                  <c:v>72.62</c:v>
                </c:pt>
                <c:pt idx="129">
                  <c:v>72.400000000000006</c:v>
                </c:pt>
                <c:pt idx="130">
                  <c:v>72.400000000000006</c:v>
                </c:pt>
                <c:pt idx="131">
                  <c:v>73.09</c:v>
                </c:pt>
                <c:pt idx="132">
                  <c:v>73.319999999999993</c:v>
                </c:pt>
                <c:pt idx="133">
                  <c:v>73.510000000000005</c:v>
                </c:pt>
                <c:pt idx="134">
                  <c:v>72.989999999999995</c:v>
                </c:pt>
                <c:pt idx="135">
                  <c:v>72.98</c:v>
                </c:pt>
                <c:pt idx="136">
                  <c:v>73.56</c:v>
                </c:pt>
                <c:pt idx="137">
                  <c:v>73.53</c:v>
                </c:pt>
                <c:pt idx="138">
                  <c:v>74.81</c:v>
                </c:pt>
                <c:pt idx="139">
                  <c:v>74.81</c:v>
                </c:pt>
                <c:pt idx="140">
                  <c:v>76.88</c:v>
                </c:pt>
                <c:pt idx="141">
                  <c:v>77.959999999999994</c:v>
                </c:pt>
                <c:pt idx="142">
                  <c:v>79</c:v>
                </c:pt>
                <c:pt idx="143">
                  <c:v>79.09</c:v>
                </c:pt>
                <c:pt idx="144">
                  <c:v>79.150000000000006</c:v>
                </c:pt>
                <c:pt idx="145">
                  <c:v>78.3</c:v>
                </c:pt>
                <c:pt idx="146">
                  <c:v>78.930000000000007</c:v>
                </c:pt>
                <c:pt idx="147">
                  <c:v>78.58</c:v>
                </c:pt>
                <c:pt idx="148">
                  <c:v>78.989999999999995</c:v>
                </c:pt>
                <c:pt idx="149">
                  <c:v>77.56</c:v>
                </c:pt>
                <c:pt idx="150">
                  <c:v>79.2</c:v>
                </c:pt>
                <c:pt idx="151">
                  <c:v>80.099999999999994</c:v>
                </c:pt>
                <c:pt idx="152">
                  <c:v>79.55</c:v>
                </c:pt>
                <c:pt idx="153">
                  <c:v>79.38</c:v>
                </c:pt>
                <c:pt idx="154">
                  <c:v>79.3</c:v>
                </c:pt>
                <c:pt idx="155">
                  <c:v>79.22</c:v>
                </c:pt>
                <c:pt idx="156">
                  <c:v>79.19</c:v>
                </c:pt>
                <c:pt idx="157">
                  <c:v>79.069999999999993</c:v>
                </c:pt>
                <c:pt idx="158">
                  <c:v>78.02</c:v>
                </c:pt>
                <c:pt idx="159">
                  <c:v>78.12</c:v>
                </c:pt>
                <c:pt idx="160">
                  <c:v>76.819999999999993</c:v>
                </c:pt>
                <c:pt idx="161">
                  <c:v>77.849999999999994</c:v>
                </c:pt>
                <c:pt idx="162">
                  <c:v>78</c:v>
                </c:pt>
                <c:pt idx="163">
                  <c:v>78.28</c:v>
                </c:pt>
                <c:pt idx="164">
                  <c:v>77.900000000000006</c:v>
                </c:pt>
                <c:pt idx="165">
                  <c:v>76.73</c:v>
                </c:pt>
                <c:pt idx="166">
                  <c:v>76.099999999999994</c:v>
                </c:pt>
                <c:pt idx="167">
                  <c:v>76.319999999999993</c:v>
                </c:pt>
                <c:pt idx="168">
                  <c:v>77.25</c:v>
                </c:pt>
                <c:pt idx="169">
                  <c:v>77.5</c:v>
                </c:pt>
                <c:pt idx="170">
                  <c:v>75.040000000000006</c:v>
                </c:pt>
                <c:pt idx="171">
                  <c:v>74.53</c:v>
                </c:pt>
                <c:pt idx="172">
                  <c:v>73.47</c:v>
                </c:pt>
                <c:pt idx="173">
                  <c:v>75</c:v>
                </c:pt>
                <c:pt idx="174">
                  <c:v>75</c:v>
                </c:pt>
                <c:pt idx="175">
                  <c:v>75.260000000000005</c:v>
                </c:pt>
                <c:pt idx="176">
                  <c:v>74.88</c:v>
                </c:pt>
                <c:pt idx="177">
                  <c:v>74.680000000000007</c:v>
                </c:pt>
                <c:pt idx="178">
                  <c:v>74.14</c:v>
                </c:pt>
                <c:pt idx="179">
                  <c:v>74.349999999999994</c:v>
                </c:pt>
                <c:pt idx="180">
                  <c:v>73.760000000000005</c:v>
                </c:pt>
                <c:pt idx="181">
                  <c:v>74.13</c:v>
                </c:pt>
                <c:pt idx="182">
                  <c:v>73.11</c:v>
                </c:pt>
                <c:pt idx="183">
                  <c:v>74.83</c:v>
                </c:pt>
                <c:pt idx="184">
                  <c:v>74.599999999999994</c:v>
                </c:pt>
                <c:pt idx="185">
                  <c:v>75.31</c:v>
                </c:pt>
                <c:pt idx="186">
                  <c:v>74.290000000000006</c:v>
                </c:pt>
                <c:pt idx="187">
                  <c:v>75.349999999999994</c:v>
                </c:pt>
                <c:pt idx="188">
                  <c:v>75.09</c:v>
                </c:pt>
                <c:pt idx="189">
                  <c:v>74.33</c:v>
                </c:pt>
                <c:pt idx="190">
                  <c:v>73.78</c:v>
                </c:pt>
                <c:pt idx="191">
                  <c:v>74.209999999999994</c:v>
                </c:pt>
                <c:pt idx="192">
                  <c:v>74.53</c:v>
                </c:pt>
                <c:pt idx="193">
                  <c:v>74.989999999999995</c:v>
                </c:pt>
                <c:pt idx="194">
                  <c:v>75.14</c:v>
                </c:pt>
                <c:pt idx="195">
                  <c:v>75.12</c:v>
                </c:pt>
                <c:pt idx="196">
                  <c:v>74.16</c:v>
                </c:pt>
                <c:pt idx="197">
                  <c:v>74.16</c:v>
                </c:pt>
                <c:pt idx="198">
                  <c:v>74.819999999999993</c:v>
                </c:pt>
                <c:pt idx="199">
                  <c:v>74.55</c:v>
                </c:pt>
                <c:pt idx="200">
                  <c:v>76.010000000000005</c:v>
                </c:pt>
                <c:pt idx="201">
                  <c:v>76.319999999999993</c:v>
                </c:pt>
                <c:pt idx="202">
                  <c:v>76.239999999999995</c:v>
                </c:pt>
                <c:pt idx="203">
                  <c:v>76.25</c:v>
                </c:pt>
                <c:pt idx="204">
                  <c:v>73.5</c:v>
                </c:pt>
                <c:pt idx="205">
                  <c:v>72.78</c:v>
                </c:pt>
                <c:pt idx="206">
                  <c:v>66.64</c:v>
                </c:pt>
                <c:pt idx="207">
                  <c:v>66.569999999999993</c:v>
                </c:pt>
                <c:pt idx="208">
                  <c:v>68.489999999999995</c:v>
                </c:pt>
                <c:pt idx="209">
                  <c:v>69.53</c:v>
                </c:pt>
                <c:pt idx="210">
                  <c:v>69.89</c:v>
                </c:pt>
                <c:pt idx="211">
                  <c:v>70.58</c:v>
                </c:pt>
                <c:pt idx="212">
                  <c:v>69.739999999999995</c:v>
                </c:pt>
                <c:pt idx="213">
                  <c:v>68.430000000000007</c:v>
                </c:pt>
                <c:pt idx="214">
                  <c:v>67.569999999999993</c:v>
                </c:pt>
                <c:pt idx="215">
                  <c:v>67.290000000000006</c:v>
                </c:pt>
                <c:pt idx="216">
                  <c:v>67.33</c:v>
                </c:pt>
                <c:pt idx="217">
                  <c:v>67.959999999999994</c:v>
                </c:pt>
                <c:pt idx="218">
                  <c:v>67.900000000000006</c:v>
                </c:pt>
                <c:pt idx="219">
                  <c:v>68.12</c:v>
                </c:pt>
                <c:pt idx="220">
                  <c:v>68.12</c:v>
                </c:pt>
                <c:pt idx="221">
                  <c:v>68.06</c:v>
                </c:pt>
                <c:pt idx="222">
                  <c:v>67.13</c:v>
                </c:pt>
                <c:pt idx="223">
                  <c:v>67.510000000000005</c:v>
                </c:pt>
                <c:pt idx="224">
                  <c:v>67.069999999999993</c:v>
                </c:pt>
                <c:pt idx="225">
                  <c:v>67.400000000000006</c:v>
                </c:pt>
                <c:pt idx="226">
                  <c:v>67.11</c:v>
                </c:pt>
                <c:pt idx="227">
                  <c:v>66.38</c:v>
                </c:pt>
                <c:pt idx="228">
                  <c:v>66.27</c:v>
                </c:pt>
                <c:pt idx="229">
                  <c:v>68.290000000000006</c:v>
                </c:pt>
                <c:pt idx="230">
                  <c:v>70.11</c:v>
                </c:pt>
                <c:pt idx="231">
                  <c:v>70.88</c:v>
                </c:pt>
                <c:pt idx="232">
                  <c:v>71.5</c:v>
                </c:pt>
                <c:pt idx="233">
                  <c:v>70.64</c:v>
                </c:pt>
                <c:pt idx="234">
                  <c:v>69.62</c:v>
                </c:pt>
                <c:pt idx="235">
                  <c:v>69.94</c:v>
                </c:pt>
                <c:pt idx="236">
                  <c:v>69.75</c:v>
                </c:pt>
                <c:pt idx="237">
                  <c:v>68.77</c:v>
                </c:pt>
                <c:pt idx="238">
                  <c:v>68.77</c:v>
                </c:pt>
                <c:pt idx="239">
                  <c:v>68.349999999999994</c:v>
                </c:pt>
                <c:pt idx="240">
                  <c:v>67.66</c:v>
                </c:pt>
                <c:pt idx="241">
                  <c:v>68.430000000000007</c:v>
                </c:pt>
                <c:pt idx="242">
                  <c:v>67.790000000000006</c:v>
                </c:pt>
                <c:pt idx="243">
                  <c:v>68.84</c:v>
                </c:pt>
                <c:pt idx="244">
                  <c:v>69.53</c:v>
                </c:pt>
                <c:pt idx="245">
                  <c:v>69.56</c:v>
                </c:pt>
                <c:pt idx="246">
                  <c:v>70.16</c:v>
                </c:pt>
                <c:pt idx="247">
                  <c:v>70.81</c:v>
                </c:pt>
                <c:pt idx="248">
                  <c:v>71.489999999999995</c:v>
                </c:pt>
                <c:pt idx="249">
                  <c:v>70.78</c:v>
                </c:pt>
                <c:pt idx="250">
                  <c:v>70.52</c:v>
                </c:pt>
                <c:pt idx="251">
                  <c:v>69.92</c:v>
                </c:pt>
                <c:pt idx="252">
                  <c:v>69.790000000000006</c:v>
                </c:pt>
                <c:pt idx="253">
                  <c:v>69.48</c:v>
                </c:pt>
                <c:pt idx="254">
                  <c:v>69.92</c:v>
                </c:pt>
                <c:pt idx="255">
                  <c:v>70.849999999999994</c:v>
                </c:pt>
                <c:pt idx="256">
                  <c:v>72.12</c:v>
                </c:pt>
                <c:pt idx="257">
                  <c:v>72.67</c:v>
                </c:pt>
                <c:pt idx="258">
                  <c:v>72.67</c:v>
                </c:pt>
                <c:pt idx="259">
                  <c:v>72.84</c:v>
                </c:pt>
                <c:pt idx="260">
                  <c:v>72.37</c:v>
                </c:pt>
                <c:pt idx="261">
                  <c:v>71.75</c:v>
                </c:pt>
                <c:pt idx="262">
                  <c:v>71.599000000000004</c:v>
                </c:pt>
                <c:pt idx="263">
                  <c:v>77.959999999999994</c:v>
                </c:pt>
                <c:pt idx="264">
                  <c:v>77.5</c:v>
                </c:pt>
                <c:pt idx="265">
                  <c:v>76.66</c:v>
                </c:pt>
                <c:pt idx="266">
                  <c:v>75.86</c:v>
                </c:pt>
                <c:pt idx="267">
                  <c:v>75.75</c:v>
                </c:pt>
                <c:pt idx="268">
                  <c:v>79.180000000000007</c:v>
                </c:pt>
                <c:pt idx="269">
                  <c:v>80.599999999999994</c:v>
                </c:pt>
                <c:pt idx="270">
                  <c:v>80.760000000000005</c:v>
                </c:pt>
                <c:pt idx="271">
                  <c:v>79.489999999999995</c:v>
                </c:pt>
                <c:pt idx="272">
                  <c:v>79.39</c:v>
                </c:pt>
                <c:pt idx="273">
                  <c:v>78.209999999999994</c:v>
                </c:pt>
                <c:pt idx="274">
                  <c:v>79.28</c:v>
                </c:pt>
                <c:pt idx="275">
                  <c:v>80.150000000000006</c:v>
                </c:pt>
                <c:pt idx="276">
                  <c:v>81.430000000000007</c:v>
                </c:pt>
                <c:pt idx="277">
                  <c:v>78.83</c:v>
                </c:pt>
                <c:pt idx="278">
                  <c:v>77.27</c:v>
                </c:pt>
                <c:pt idx="279">
                  <c:v>78.44</c:v>
                </c:pt>
                <c:pt idx="280">
                  <c:v>78.05</c:v>
                </c:pt>
                <c:pt idx="281">
                  <c:v>79.260000000000005</c:v>
                </c:pt>
                <c:pt idx="282">
                  <c:v>78.84</c:v>
                </c:pt>
                <c:pt idx="283">
                  <c:v>80.37</c:v>
                </c:pt>
                <c:pt idx="284">
                  <c:v>82.01</c:v>
                </c:pt>
                <c:pt idx="285">
                  <c:v>80.13</c:v>
                </c:pt>
                <c:pt idx="286">
                  <c:v>80</c:v>
                </c:pt>
                <c:pt idx="287">
                  <c:v>81.180000000000007</c:v>
                </c:pt>
                <c:pt idx="288">
                  <c:v>81.040000000000006</c:v>
                </c:pt>
                <c:pt idx="289">
                  <c:v>79.8</c:v>
                </c:pt>
                <c:pt idx="290">
                  <c:v>79.42</c:v>
                </c:pt>
                <c:pt idx="291">
                  <c:v>79.73</c:v>
                </c:pt>
                <c:pt idx="292">
                  <c:v>78.650000000000006</c:v>
                </c:pt>
                <c:pt idx="293">
                  <c:v>79.040000000000006</c:v>
                </c:pt>
                <c:pt idx="294">
                  <c:v>77.709999999999994</c:v>
                </c:pt>
                <c:pt idx="295">
                  <c:v>78</c:v>
                </c:pt>
                <c:pt idx="296">
                  <c:v>76.790000000000006</c:v>
                </c:pt>
                <c:pt idx="297">
                  <c:v>74.69</c:v>
                </c:pt>
                <c:pt idx="298">
                  <c:v>74.06</c:v>
                </c:pt>
                <c:pt idx="299">
                  <c:v>74.180000000000007</c:v>
                </c:pt>
                <c:pt idx="300">
                  <c:v>73.31</c:v>
                </c:pt>
                <c:pt idx="301">
                  <c:v>72.72</c:v>
                </c:pt>
                <c:pt idx="302">
                  <c:v>71.91</c:v>
                </c:pt>
                <c:pt idx="303">
                  <c:v>74.09</c:v>
                </c:pt>
                <c:pt idx="304">
                  <c:v>73.69</c:v>
                </c:pt>
                <c:pt idx="305">
                  <c:v>72.92</c:v>
                </c:pt>
                <c:pt idx="306">
                  <c:v>71.97</c:v>
                </c:pt>
                <c:pt idx="307">
                  <c:v>73.16</c:v>
                </c:pt>
                <c:pt idx="308">
                  <c:v>67.930000000000007</c:v>
                </c:pt>
                <c:pt idx="309">
                  <c:v>68.2</c:v>
                </c:pt>
                <c:pt idx="310">
                  <c:v>68.349999999999994</c:v>
                </c:pt>
                <c:pt idx="311">
                  <c:v>67.239999999999995</c:v>
                </c:pt>
                <c:pt idx="312">
                  <c:v>67.790000000000006</c:v>
                </c:pt>
                <c:pt idx="313">
                  <c:v>68.17</c:v>
                </c:pt>
                <c:pt idx="314">
                  <c:v>67.650000000000006</c:v>
                </c:pt>
                <c:pt idx="315">
                  <c:v>68.319999999999993</c:v>
                </c:pt>
                <c:pt idx="316">
                  <c:v>68.53</c:v>
                </c:pt>
                <c:pt idx="317">
                  <c:v>68.37</c:v>
                </c:pt>
                <c:pt idx="318">
                  <c:v>68.55</c:v>
                </c:pt>
                <c:pt idx="319">
                  <c:v>69.260000000000005</c:v>
                </c:pt>
                <c:pt idx="320">
                  <c:v>68.83</c:v>
                </c:pt>
                <c:pt idx="321">
                  <c:v>70.19</c:v>
                </c:pt>
                <c:pt idx="322">
                  <c:v>70.2</c:v>
                </c:pt>
                <c:pt idx="323">
                  <c:v>69.459999999999994</c:v>
                </c:pt>
                <c:pt idx="324">
                  <c:v>68.22</c:v>
                </c:pt>
                <c:pt idx="325">
                  <c:v>68.89</c:v>
                </c:pt>
                <c:pt idx="326">
                  <c:v>68.53</c:v>
                </c:pt>
                <c:pt idx="327">
                  <c:v>68.53</c:v>
                </c:pt>
                <c:pt idx="328">
                  <c:v>67.56</c:v>
                </c:pt>
                <c:pt idx="329">
                  <c:v>68.06</c:v>
                </c:pt>
                <c:pt idx="330">
                  <c:v>71.010000000000005</c:v>
                </c:pt>
                <c:pt idx="331">
                  <c:v>70.87</c:v>
                </c:pt>
                <c:pt idx="332">
                  <c:v>73.95</c:v>
                </c:pt>
                <c:pt idx="333">
                  <c:v>72.7</c:v>
                </c:pt>
                <c:pt idx="334">
                  <c:v>72.47</c:v>
                </c:pt>
                <c:pt idx="335">
                  <c:v>73.11</c:v>
                </c:pt>
                <c:pt idx="336">
                  <c:v>73.69</c:v>
                </c:pt>
                <c:pt idx="337">
                  <c:v>74.09</c:v>
                </c:pt>
                <c:pt idx="338">
                  <c:v>74.349999999999994</c:v>
                </c:pt>
                <c:pt idx="339">
                  <c:v>73.91</c:v>
                </c:pt>
                <c:pt idx="340">
                  <c:v>73.8</c:v>
                </c:pt>
                <c:pt idx="341">
                  <c:v>73.77</c:v>
                </c:pt>
                <c:pt idx="342">
                  <c:v>74.650000000000006</c:v>
                </c:pt>
                <c:pt idx="343">
                  <c:v>75.17</c:v>
                </c:pt>
                <c:pt idx="344">
                  <c:v>74.36</c:v>
                </c:pt>
                <c:pt idx="345">
                  <c:v>75.06</c:v>
                </c:pt>
                <c:pt idx="346">
                  <c:v>74.760000000000005</c:v>
                </c:pt>
                <c:pt idx="347">
                  <c:v>74.180000000000007</c:v>
                </c:pt>
                <c:pt idx="348">
                  <c:v>73.45</c:v>
                </c:pt>
                <c:pt idx="349">
                  <c:v>73.78</c:v>
                </c:pt>
                <c:pt idx="350">
                  <c:v>72.44</c:v>
                </c:pt>
                <c:pt idx="351">
                  <c:v>72.72</c:v>
                </c:pt>
                <c:pt idx="352">
                  <c:v>75.900000000000006</c:v>
                </c:pt>
                <c:pt idx="353">
                  <c:v>78.56</c:v>
                </c:pt>
                <c:pt idx="354">
                  <c:v>78.14</c:v>
                </c:pt>
                <c:pt idx="355">
                  <c:v>77.94</c:v>
                </c:pt>
                <c:pt idx="356">
                  <c:v>77.94</c:v>
                </c:pt>
                <c:pt idx="357">
                  <c:v>75.930000000000007</c:v>
                </c:pt>
                <c:pt idx="358">
                  <c:v>77.91</c:v>
                </c:pt>
                <c:pt idx="359">
                  <c:v>78.09</c:v>
                </c:pt>
                <c:pt idx="360">
                  <c:v>77.91</c:v>
                </c:pt>
                <c:pt idx="361">
                  <c:v>77.75</c:v>
                </c:pt>
                <c:pt idx="362">
                  <c:v>75.39</c:v>
                </c:pt>
                <c:pt idx="363">
                  <c:v>79.25</c:v>
                </c:pt>
                <c:pt idx="364">
                  <c:v>78.77</c:v>
                </c:pt>
                <c:pt idx="365">
                  <c:v>81.16</c:v>
                </c:pt>
                <c:pt idx="366">
                  <c:v>81.819999999999993</c:v>
                </c:pt>
                <c:pt idx="367">
                  <c:v>93.88</c:v>
                </c:pt>
                <c:pt idx="368">
                  <c:v>93.55</c:v>
                </c:pt>
                <c:pt idx="369">
                  <c:v>93.73</c:v>
                </c:pt>
                <c:pt idx="370">
                  <c:v>94.65</c:v>
                </c:pt>
                <c:pt idx="371">
                  <c:v>96</c:v>
                </c:pt>
                <c:pt idx="372">
                  <c:v>95.32</c:v>
                </c:pt>
                <c:pt idx="373">
                  <c:v>94.58</c:v>
                </c:pt>
                <c:pt idx="374">
                  <c:v>95</c:v>
                </c:pt>
                <c:pt idx="375">
                  <c:v>95.25</c:v>
                </c:pt>
                <c:pt idx="376">
                  <c:v>95.35</c:v>
                </c:pt>
                <c:pt idx="377">
                  <c:v>95.72</c:v>
                </c:pt>
                <c:pt idx="378">
                  <c:v>96</c:v>
                </c:pt>
                <c:pt idx="379">
                  <c:v>96.05</c:v>
                </c:pt>
                <c:pt idx="380">
                  <c:v>96.89</c:v>
                </c:pt>
                <c:pt idx="381">
                  <c:v>96.95</c:v>
                </c:pt>
                <c:pt idx="382">
                  <c:v>97.83</c:v>
                </c:pt>
                <c:pt idx="383">
                  <c:v>97.85</c:v>
                </c:pt>
                <c:pt idx="384">
                  <c:v>98.37</c:v>
                </c:pt>
                <c:pt idx="385">
                  <c:v>98.81</c:v>
                </c:pt>
                <c:pt idx="386">
                  <c:v>98.23</c:v>
                </c:pt>
                <c:pt idx="387">
                  <c:v>98.63</c:v>
                </c:pt>
                <c:pt idx="388">
                  <c:v>98.57</c:v>
                </c:pt>
                <c:pt idx="389">
                  <c:v>97.99</c:v>
                </c:pt>
                <c:pt idx="390">
                  <c:v>97.43</c:v>
                </c:pt>
                <c:pt idx="391">
                  <c:v>98.06</c:v>
                </c:pt>
                <c:pt idx="392">
                  <c:v>97.38</c:v>
                </c:pt>
                <c:pt idx="393">
                  <c:v>98.11</c:v>
                </c:pt>
                <c:pt idx="394">
                  <c:v>97.9</c:v>
                </c:pt>
                <c:pt idx="395">
                  <c:v>98.45</c:v>
                </c:pt>
                <c:pt idx="396">
                  <c:v>98.75</c:v>
                </c:pt>
                <c:pt idx="397">
                  <c:v>98.75</c:v>
                </c:pt>
                <c:pt idx="398">
                  <c:v>98.29</c:v>
                </c:pt>
                <c:pt idx="399">
                  <c:v>97.68</c:v>
                </c:pt>
                <c:pt idx="400">
                  <c:v>96.5</c:v>
                </c:pt>
                <c:pt idx="401">
                  <c:v>96.64</c:v>
                </c:pt>
                <c:pt idx="402">
                  <c:v>94.91</c:v>
                </c:pt>
                <c:pt idx="403">
                  <c:v>94.25</c:v>
                </c:pt>
                <c:pt idx="404">
                  <c:v>95.69</c:v>
                </c:pt>
                <c:pt idx="405">
                  <c:v>97.1</c:v>
                </c:pt>
                <c:pt idx="406">
                  <c:v>96.56</c:v>
                </c:pt>
                <c:pt idx="407">
                  <c:v>93.83</c:v>
                </c:pt>
                <c:pt idx="408">
                  <c:v>93.39</c:v>
                </c:pt>
                <c:pt idx="409">
                  <c:v>89.6</c:v>
                </c:pt>
                <c:pt idx="410">
                  <c:v>90.7</c:v>
                </c:pt>
                <c:pt idx="411">
                  <c:v>92.27</c:v>
                </c:pt>
                <c:pt idx="412">
                  <c:v>92.3</c:v>
                </c:pt>
                <c:pt idx="413">
                  <c:v>91.49</c:v>
                </c:pt>
                <c:pt idx="414">
                  <c:v>90.4</c:v>
                </c:pt>
                <c:pt idx="415">
                  <c:v>91.75</c:v>
                </c:pt>
                <c:pt idx="416">
                  <c:v>91.19</c:v>
                </c:pt>
                <c:pt idx="417">
                  <c:v>85.3</c:v>
                </c:pt>
                <c:pt idx="418">
                  <c:v>88.68</c:v>
                </c:pt>
                <c:pt idx="419">
                  <c:v>86.5</c:v>
                </c:pt>
                <c:pt idx="420">
                  <c:v>86.51</c:v>
                </c:pt>
                <c:pt idx="421">
                  <c:v>87.53</c:v>
                </c:pt>
                <c:pt idx="422">
                  <c:v>80.62</c:v>
                </c:pt>
                <c:pt idx="423">
                  <c:v>78.19</c:v>
                </c:pt>
                <c:pt idx="424">
                  <c:v>80.56</c:v>
                </c:pt>
                <c:pt idx="425">
                  <c:v>78.75</c:v>
                </c:pt>
                <c:pt idx="426">
                  <c:v>73</c:v>
                </c:pt>
                <c:pt idx="427">
                  <c:v>81.180000000000007</c:v>
                </c:pt>
                <c:pt idx="428">
                  <c:v>79.12</c:v>
                </c:pt>
                <c:pt idx="429">
                  <c:v>81.5</c:v>
                </c:pt>
                <c:pt idx="430">
                  <c:v>81.93</c:v>
                </c:pt>
                <c:pt idx="431">
                  <c:v>83.53</c:v>
                </c:pt>
                <c:pt idx="432">
                  <c:v>84.26</c:v>
                </c:pt>
                <c:pt idx="433">
                  <c:v>85.68</c:v>
                </c:pt>
                <c:pt idx="434">
                  <c:v>82.55</c:v>
                </c:pt>
                <c:pt idx="435">
                  <c:v>81.900000000000006</c:v>
                </c:pt>
                <c:pt idx="436">
                  <c:v>79.84</c:v>
                </c:pt>
                <c:pt idx="437">
                  <c:v>78.459999999999994</c:v>
                </c:pt>
                <c:pt idx="438">
                  <c:v>78.55</c:v>
                </c:pt>
                <c:pt idx="439">
                  <c:v>80.36</c:v>
                </c:pt>
                <c:pt idx="440">
                  <c:v>82.75</c:v>
                </c:pt>
                <c:pt idx="441">
                  <c:v>82.94</c:v>
                </c:pt>
                <c:pt idx="442">
                  <c:v>83.64</c:v>
                </c:pt>
                <c:pt idx="443">
                  <c:v>83.31</c:v>
                </c:pt>
                <c:pt idx="444">
                  <c:v>83.91</c:v>
                </c:pt>
                <c:pt idx="445">
                  <c:v>81.8</c:v>
                </c:pt>
                <c:pt idx="446">
                  <c:v>83.46</c:v>
                </c:pt>
                <c:pt idx="447">
                  <c:v>83.8</c:v>
                </c:pt>
                <c:pt idx="448">
                  <c:v>80.900000000000006</c:v>
                </c:pt>
                <c:pt idx="449">
                  <c:v>80.36</c:v>
                </c:pt>
                <c:pt idx="450">
                  <c:v>82.32</c:v>
                </c:pt>
                <c:pt idx="451">
                  <c:v>81.59</c:v>
                </c:pt>
                <c:pt idx="452">
                  <c:v>80.430000000000007</c:v>
                </c:pt>
                <c:pt idx="453">
                  <c:v>80.63</c:v>
                </c:pt>
                <c:pt idx="454">
                  <c:v>78.069999999999993</c:v>
                </c:pt>
                <c:pt idx="455">
                  <c:v>73.03</c:v>
                </c:pt>
                <c:pt idx="456">
                  <c:v>72.739999999999995</c:v>
                </c:pt>
                <c:pt idx="457">
                  <c:v>76.66</c:v>
                </c:pt>
                <c:pt idx="458">
                  <c:v>76.25</c:v>
                </c:pt>
                <c:pt idx="459">
                  <c:v>75.3</c:v>
                </c:pt>
                <c:pt idx="460">
                  <c:v>75.3</c:v>
                </c:pt>
                <c:pt idx="461">
                  <c:v>76.599999999999994</c:v>
                </c:pt>
                <c:pt idx="462">
                  <c:v>71.8</c:v>
                </c:pt>
                <c:pt idx="463">
                  <c:v>71.77</c:v>
                </c:pt>
                <c:pt idx="464">
                  <c:v>75.400000000000006</c:v>
                </c:pt>
                <c:pt idx="465">
                  <c:v>73.650000000000006</c:v>
                </c:pt>
                <c:pt idx="466">
                  <c:v>74.38</c:v>
                </c:pt>
                <c:pt idx="467">
                  <c:v>77.599999999999994</c:v>
                </c:pt>
                <c:pt idx="468">
                  <c:v>77.180000000000007</c:v>
                </c:pt>
                <c:pt idx="469">
                  <c:v>77.400000000000006</c:v>
                </c:pt>
                <c:pt idx="470">
                  <c:v>77.790000000000006</c:v>
                </c:pt>
                <c:pt idx="471">
                  <c:v>77.739999999999995</c:v>
                </c:pt>
                <c:pt idx="472">
                  <c:v>77.08</c:v>
                </c:pt>
                <c:pt idx="473">
                  <c:v>77.59</c:v>
                </c:pt>
                <c:pt idx="474">
                  <c:v>78.75</c:v>
                </c:pt>
                <c:pt idx="475">
                  <c:v>80.3</c:v>
                </c:pt>
                <c:pt idx="476">
                  <c:v>83.75</c:v>
                </c:pt>
                <c:pt idx="477">
                  <c:v>82.55</c:v>
                </c:pt>
                <c:pt idx="478">
                  <c:v>83</c:v>
                </c:pt>
                <c:pt idx="479">
                  <c:v>82.8</c:v>
                </c:pt>
                <c:pt idx="480">
                  <c:v>82.21</c:v>
                </c:pt>
                <c:pt idx="481">
                  <c:v>81.97</c:v>
                </c:pt>
                <c:pt idx="482">
                  <c:v>82.28</c:v>
                </c:pt>
                <c:pt idx="483">
                  <c:v>82.91</c:v>
                </c:pt>
                <c:pt idx="484">
                  <c:v>82.6</c:v>
                </c:pt>
                <c:pt idx="485">
                  <c:v>83</c:v>
                </c:pt>
                <c:pt idx="486">
                  <c:v>84</c:v>
                </c:pt>
                <c:pt idx="487">
                  <c:v>84.53</c:v>
                </c:pt>
                <c:pt idx="488">
                  <c:v>84.4</c:v>
                </c:pt>
                <c:pt idx="489">
                  <c:v>86.34</c:v>
                </c:pt>
                <c:pt idx="490">
                  <c:v>87.47</c:v>
                </c:pt>
                <c:pt idx="491">
                  <c:v>86.74</c:v>
                </c:pt>
                <c:pt idx="492">
                  <c:v>85.57</c:v>
                </c:pt>
                <c:pt idx="493">
                  <c:v>85.08</c:v>
                </c:pt>
                <c:pt idx="494">
                  <c:v>85.1</c:v>
                </c:pt>
                <c:pt idx="495">
                  <c:v>85.1</c:v>
                </c:pt>
                <c:pt idx="496">
                  <c:v>82.1</c:v>
                </c:pt>
                <c:pt idx="497">
                  <c:v>83.14</c:v>
                </c:pt>
                <c:pt idx="498">
                  <c:v>81.7</c:v>
                </c:pt>
                <c:pt idx="499">
                  <c:v>84.3</c:v>
                </c:pt>
                <c:pt idx="500">
                  <c:v>81.59</c:v>
                </c:pt>
                <c:pt idx="501">
                  <c:v>83.14</c:v>
                </c:pt>
                <c:pt idx="502">
                  <c:v>83.44</c:v>
                </c:pt>
                <c:pt idx="503">
                  <c:v>84.09</c:v>
                </c:pt>
                <c:pt idx="504">
                  <c:v>81.239999999999995</c:v>
                </c:pt>
                <c:pt idx="505">
                  <c:v>82.1</c:v>
                </c:pt>
                <c:pt idx="506">
                  <c:v>82.97</c:v>
                </c:pt>
                <c:pt idx="507">
                  <c:v>82.45</c:v>
                </c:pt>
                <c:pt idx="508">
                  <c:v>82.4</c:v>
                </c:pt>
                <c:pt idx="509">
                  <c:v>83</c:v>
                </c:pt>
                <c:pt idx="510">
                  <c:v>82.7</c:v>
                </c:pt>
                <c:pt idx="511">
                  <c:v>82.69</c:v>
                </c:pt>
                <c:pt idx="512">
                  <c:v>83</c:v>
                </c:pt>
                <c:pt idx="513">
                  <c:v>84</c:v>
                </c:pt>
                <c:pt idx="514">
                  <c:v>83.25</c:v>
                </c:pt>
                <c:pt idx="515">
                  <c:v>83.25</c:v>
                </c:pt>
                <c:pt idx="516">
                  <c:v>83</c:v>
                </c:pt>
                <c:pt idx="517">
                  <c:v>84.7</c:v>
                </c:pt>
                <c:pt idx="518">
                  <c:v>84.76</c:v>
                </c:pt>
                <c:pt idx="519">
                  <c:v>85.02</c:v>
                </c:pt>
                <c:pt idx="520">
                  <c:v>84.55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499200"/>
        <c:axId val="116500736"/>
      </c:scatterChart>
      <c:valAx>
        <c:axId val="116495488"/>
        <c:scaling>
          <c:orientation val="minMax"/>
          <c:max val="39867"/>
          <c:min val="3913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[$-409]mmm\-yy;@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6497024"/>
        <c:crosses val="autoZero"/>
        <c:crossBetween val="midCat"/>
        <c:majorUnit val="122.333"/>
      </c:valAx>
      <c:valAx>
        <c:axId val="1164970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Roche Holdings Share Price (CHF)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6495488"/>
        <c:crosses val="autoZero"/>
        <c:crossBetween val="midCat"/>
      </c:valAx>
      <c:valAx>
        <c:axId val="116499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6500736"/>
        <c:crosses val="autoZero"/>
        <c:crossBetween val="midCat"/>
      </c:valAx>
      <c:valAx>
        <c:axId val="116500736"/>
        <c:scaling>
          <c:orientation val="minMax"/>
          <c:max val="200"/>
        </c:scaling>
        <c:delete val="0"/>
        <c:axPos val="r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Genentech, Inc. Share Price (USD)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6499200"/>
        <c:crosses val="max"/>
        <c:crossBetween val="midCat"/>
        <c:majorUnit val="40"/>
      </c:valAx>
    </c:plotArea>
    <c:legend>
      <c:legendPos val="b"/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0000000000002" l="0.70000000000000095" r="0.70000000000000095" t="0.750000000000002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'Exh 7'!$P$2</c:f>
              <c:strCache>
                <c:ptCount val="1"/>
                <c:pt idx="0">
                  <c:v>Mergent Corporate Bond Yield Average - Baa Rating</c:v>
                </c:pt>
              </c:strCache>
            </c:strRef>
          </c:tx>
          <c:spPr>
            <a:ln w="22225">
              <a:solidFill>
                <a:schemeClr val="bg1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'Exh 7'!$M$3:$M$39</c:f>
              <c:numCache>
                <c:formatCode>[$-409]mmm\-yy;@</c:formatCode>
                <c:ptCount val="37"/>
                <c:pt idx="0">
                  <c:v>38776</c:v>
                </c:pt>
                <c:pt idx="1">
                  <c:v>38807</c:v>
                </c:pt>
                <c:pt idx="2">
                  <c:v>38835</c:v>
                </c:pt>
                <c:pt idx="3">
                  <c:v>38868</c:v>
                </c:pt>
                <c:pt idx="4">
                  <c:v>38898</c:v>
                </c:pt>
                <c:pt idx="5">
                  <c:v>38929</c:v>
                </c:pt>
                <c:pt idx="6">
                  <c:v>38960</c:v>
                </c:pt>
                <c:pt idx="7">
                  <c:v>38989</c:v>
                </c:pt>
                <c:pt idx="8">
                  <c:v>39021</c:v>
                </c:pt>
                <c:pt idx="9">
                  <c:v>39051</c:v>
                </c:pt>
                <c:pt idx="10">
                  <c:v>39080</c:v>
                </c:pt>
                <c:pt idx="11">
                  <c:v>39113</c:v>
                </c:pt>
                <c:pt idx="12">
                  <c:v>39141</c:v>
                </c:pt>
                <c:pt idx="13">
                  <c:v>39171</c:v>
                </c:pt>
                <c:pt idx="14">
                  <c:v>39202</c:v>
                </c:pt>
                <c:pt idx="15">
                  <c:v>39233</c:v>
                </c:pt>
                <c:pt idx="16">
                  <c:v>39262</c:v>
                </c:pt>
                <c:pt idx="17">
                  <c:v>39294</c:v>
                </c:pt>
                <c:pt idx="18">
                  <c:v>39325</c:v>
                </c:pt>
                <c:pt idx="19">
                  <c:v>39353</c:v>
                </c:pt>
                <c:pt idx="20">
                  <c:v>39386</c:v>
                </c:pt>
                <c:pt idx="21">
                  <c:v>39416</c:v>
                </c:pt>
                <c:pt idx="22">
                  <c:v>39447</c:v>
                </c:pt>
                <c:pt idx="23">
                  <c:v>39478</c:v>
                </c:pt>
                <c:pt idx="24">
                  <c:v>39507</c:v>
                </c:pt>
                <c:pt idx="25">
                  <c:v>39538</c:v>
                </c:pt>
                <c:pt idx="26">
                  <c:v>39568</c:v>
                </c:pt>
                <c:pt idx="27">
                  <c:v>39598</c:v>
                </c:pt>
                <c:pt idx="28">
                  <c:v>39629</c:v>
                </c:pt>
                <c:pt idx="29">
                  <c:v>39660</c:v>
                </c:pt>
                <c:pt idx="30">
                  <c:v>39689</c:v>
                </c:pt>
                <c:pt idx="31">
                  <c:v>39721</c:v>
                </c:pt>
                <c:pt idx="32">
                  <c:v>39752</c:v>
                </c:pt>
                <c:pt idx="33">
                  <c:v>39780</c:v>
                </c:pt>
                <c:pt idx="34">
                  <c:v>39813</c:v>
                </c:pt>
                <c:pt idx="35">
                  <c:v>39843</c:v>
                </c:pt>
                <c:pt idx="36">
                  <c:v>39871</c:v>
                </c:pt>
              </c:numCache>
            </c:numRef>
          </c:cat>
          <c:val>
            <c:numRef>
              <c:f>'Exh 7'!$P$3:$P$39</c:f>
              <c:numCache>
                <c:formatCode>0.00</c:formatCode>
                <c:ptCount val="37"/>
                <c:pt idx="0">
                  <c:v>6.27</c:v>
                </c:pt>
                <c:pt idx="1">
                  <c:v>6.41</c:v>
                </c:pt>
                <c:pt idx="2">
                  <c:v>6.68</c:v>
                </c:pt>
                <c:pt idx="3">
                  <c:v>6.75</c:v>
                </c:pt>
                <c:pt idx="4">
                  <c:v>6.78</c:v>
                </c:pt>
                <c:pt idx="5">
                  <c:v>6.76</c:v>
                </c:pt>
                <c:pt idx="6">
                  <c:v>6.59</c:v>
                </c:pt>
                <c:pt idx="7">
                  <c:v>6.43</c:v>
                </c:pt>
                <c:pt idx="8">
                  <c:v>6.42</c:v>
                </c:pt>
                <c:pt idx="9">
                  <c:v>6.2</c:v>
                </c:pt>
                <c:pt idx="10">
                  <c:v>6.22</c:v>
                </c:pt>
                <c:pt idx="11">
                  <c:v>6.34</c:v>
                </c:pt>
                <c:pt idx="12">
                  <c:v>6.28</c:v>
                </c:pt>
                <c:pt idx="13">
                  <c:v>6.27</c:v>
                </c:pt>
                <c:pt idx="14">
                  <c:v>6.39</c:v>
                </c:pt>
                <c:pt idx="15">
                  <c:v>6.39</c:v>
                </c:pt>
                <c:pt idx="16">
                  <c:v>6.7</c:v>
                </c:pt>
                <c:pt idx="17">
                  <c:v>6.65</c:v>
                </c:pt>
                <c:pt idx="18">
                  <c:v>6.65</c:v>
                </c:pt>
                <c:pt idx="19">
                  <c:v>6.59</c:v>
                </c:pt>
                <c:pt idx="20">
                  <c:v>6.48</c:v>
                </c:pt>
                <c:pt idx="21">
                  <c:v>6.4</c:v>
                </c:pt>
                <c:pt idx="22">
                  <c:v>6.65</c:v>
                </c:pt>
                <c:pt idx="23">
                  <c:v>6.54</c:v>
                </c:pt>
                <c:pt idx="24">
                  <c:v>6.82</c:v>
                </c:pt>
                <c:pt idx="25">
                  <c:v>6.89</c:v>
                </c:pt>
                <c:pt idx="26">
                  <c:v>6.97</c:v>
                </c:pt>
                <c:pt idx="27">
                  <c:v>6.92</c:v>
                </c:pt>
                <c:pt idx="28">
                  <c:v>7.07</c:v>
                </c:pt>
                <c:pt idx="29">
                  <c:v>7.16</c:v>
                </c:pt>
                <c:pt idx="30">
                  <c:v>7.15</c:v>
                </c:pt>
                <c:pt idx="31">
                  <c:v>7.31</c:v>
                </c:pt>
                <c:pt idx="32">
                  <c:v>8.8800000000000008</c:v>
                </c:pt>
                <c:pt idx="33">
                  <c:v>9.2100000000000009</c:v>
                </c:pt>
                <c:pt idx="34">
                  <c:v>8.4499999999999993</c:v>
                </c:pt>
                <c:pt idx="35">
                  <c:v>8.14</c:v>
                </c:pt>
                <c:pt idx="36">
                  <c:v>8.08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'Exh 7'!$O$2</c:f>
              <c:strCache>
                <c:ptCount val="1"/>
                <c:pt idx="0">
                  <c:v>Mergent Corporate Bond Yield Average - Aa Rating</c:v>
                </c:pt>
              </c:strCache>
            </c:strRef>
          </c:tx>
          <c:spPr>
            <a:ln w="22225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'Exh 7'!$M$3:$M$39</c:f>
              <c:numCache>
                <c:formatCode>[$-409]mmm\-yy;@</c:formatCode>
                <c:ptCount val="37"/>
                <c:pt idx="0">
                  <c:v>38776</c:v>
                </c:pt>
                <c:pt idx="1">
                  <c:v>38807</c:v>
                </c:pt>
                <c:pt idx="2">
                  <c:v>38835</c:v>
                </c:pt>
                <c:pt idx="3">
                  <c:v>38868</c:v>
                </c:pt>
                <c:pt idx="4">
                  <c:v>38898</c:v>
                </c:pt>
                <c:pt idx="5">
                  <c:v>38929</c:v>
                </c:pt>
                <c:pt idx="6">
                  <c:v>38960</c:v>
                </c:pt>
                <c:pt idx="7">
                  <c:v>38989</c:v>
                </c:pt>
                <c:pt idx="8">
                  <c:v>39021</c:v>
                </c:pt>
                <c:pt idx="9">
                  <c:v>39051</c:v>
                </c:pt>
                <c:pt idx="10">
                  <c:v>39080</c:v>
                </c:pt>
                <c:pt idx="11">
                  <c:v>39113</c:v>
                </c:pt>
                <c:pt idx="12">
                  <c:v>39141</c:v>
                </c:pt>
                <c:pt idx="13">
                  <c:v>39171</c:v>
                </c:pt>
                <c:pt idx="14">
                  <c:v>39202</c:v>
                </c:pt>
                <c:pt idx="15">
                  <c:v>39233</c:v>
                </c:pt>
                <c:pt idx="16">
                  <c:v>39262</c:v>
                </c:pt>
                <c:pt idx="17">
                  <c:v>39294</c:v>
                </c:pt>
                <c:pt idx="18">
                  <c:v>39325</c:v>
                </c:pt>
                <c:pt idx="19">
                  <c:v>39353</c:v>
                </c:pt>
                <c:pt idx="20">
                  <c:v>39386</c:v>
                </c:pt>
                <c:pt idx="21">
                  <c:v>39416</c:v>
                </c:pt>
                <c:pt idx="22">
                  <c:v>39447</c:v>
                </c:pt>
                <c:pt idx="23">
                  <c:v>39478</c:v>
                </c:pt>
                <c:pt idx="24">
                  <c:v>39507</c:v>
                </c:pt>
                <c:pt idx="25">
                  <c:v>39538</c:v>
                </c:pt>
                <c:pt idx="26">
                  <c:v>39568</c:v>
                </c:pt>
                <c:pt idx="27">
                  <c:v>39598</c:v>
                </c:pt>
                <c:pt idx="28">
                  <c:v>39629</c:v>
                </c:pt>
                <c:pt idx="29">
                  <c:v>39660</c:v>
                </c:pt>
                <c:pt idx="30">
                  <c:v>39689</c:v>
                </c:pt>
                <c:pt idx="31">
                  <c:v>39721</c:v>
                </c:pt>
                <c:pt idx="32">
                  <c:v>39752</c:v>
                </c:pt>
                <c:pt idx="33">
                  <c:v>39780</c:v>
                </c:pt>
                <c:pt idx="34">
                  <c:v>39813</c:v>
                </c:pt>
                <c:pt idx="35">
                  <c:v>39843</c:v>
                </c:pt>
                <c:pt idx="36">
                  <c:v>39871</c:v>
                </c:pt>
              </c:numCache>
            </c:numRef>
          </c:cat>
          <c:val>
            <c:numRef>
              <c:f>'Exh 7'!$O$3:$O$39</c:f>
              <c:numCache>
                <c:formatCode>0.00</c:formatCode>
                <c:ptCount val="37"/>
                <c:pt idx="0">
                  <c:v>5.51</c:v>
                </c:pt>
                <c:pt idx="1">
                  <c:v>5.67</c:v>
                </c:pt>
                <c:pt idx="2">
                  <c:v>6</c:v>
                </c:pt>
                <c:pt idx="3">
                  <c:v>6.13</c:v>
                </c:pt>
                <c:pt idx="4">
                  <c:v>6.11</c:v>
                </c:pt>
                <c:pt idx="5">
                  <c:v>6.08</c:v>
                </c:pt>
                <c:pt idx="6">
                  <c:v>5.91</c:v>
                </c:pt>
                <c:pt idx="7">
                  <c:v>5.75</c:v>
                </c:pt>
                <c:pt idx="8">
                  <c:v>5.74</c:v>
                </c:pt>
                <c:pt idx="9">
                  <c:v>5.57</c:v>
                </c:pt>
                <c:pt idx="10">
                  <c:v>5.58</c:v>
                </c:pt>
                <c:pt idx="11">
                  <c:v>5.75</c:v>
                </c:pt>
                <c:pt idx="12">
                  <c:v>5.72</c:v>
                </c:pt>
                <c:pt idx="13">
                  <c:v>5.66</c:v>
                </c:pt>
                <c:pt idx="14">
                  <c:v>5.83</c:v>
                </c:pt>
                <c:pt idx="15">
                  <c:v>5.85</c:v>
                </c:pt>
                <c:pt idx="16">
                  <c:v>6.17</c:v>
                </c:pt>
                <c:pt idx="17">
                  <c:v>6.09</c:v>
                </c:pt>
                <c:pt idx="18">
                  <c:v>6.06</c:v>
                </c:pt>
                <c:pt idx="19">
                  <c:v>6.02</c:v>
                </c:pt>
                <c:pt idx="20">
                  <c:v>5.94</c:v>
                </c:pt>
                <c:pt idx="21">
                  <c:v>5.78</c:v>
                </c:pt>
                <c:pt idx="22">
                  <c:v>5.91</c:v>
                </c:pt>
                <c:pt idx="23">
                  <c:v>5.78</c:v>
                </c:pt>
                <c:pt idx="24">
                  <c:v>5.97</c:v>
                </c:pt>
                <c:pt idx="25">
                  <c:v>5.9</c:v>
                </c:pt>
                <c:pt idx="26">
                  <c:v>5.93</c:v>
                </c:pt>
                <c:pt idx="27">
                  <c:v>6</c:v>
                </c:pt>
                <c:pt idx="28">
                  <c:v>6.11</c:v>
                </c:pt>
                <c:pt idx="29">
                  <c:v>6.05</c:v>
                </c:pt>
                <c:pt idx="30">
                  <c:v>6.01</c:v>
                </c:pt>
                <c:pt idx="31">
                  <c:v>6.03</c:v>
                </c:pt>
                <c:pt idx="32">
                  <c:v>6.79</c:v>
                </c:pt>
                <c:pt idx="33">
                  <c:v>6.73</c:v>
                </c:pt>
                <c:pt idx="34">
                  <c:v>5.81</c:v>
                </c:pt>
                <c:pt idx="35">
                  <c:v>5.84</c:v>
                </c:pt>
                <c:pt idx="36">
                  <c:v>6.02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'Exh 7'!$N$2</c:f>
              <c:strCache>
                <c:ptCount val="1"/>
                <c:pt idx="0">
                  <c:v>U.S. Treasuries 30-Year Yield</c:v>
                </c:pt>
              </c:strCache>
            </c:strRef>
          </c:tx>
          <c:spPr>
            <a:ln w="2222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'Exh 7'!$M$3:$M$39</c:f>
              <c:numCache>
                <c:formatCode>[$-409]mmm\-yy;@</c:formatCode>
                <c:ptCount val="37"/>
                <c:pt idx="0">
                  <c:v>38776</c:v>
                </c:pt>
                <c:pt idx="1">
                  <c:v>38807</c:v>
                </c:pt>
                <c:pt idx="2">
                  <c:v>38835</c:v>
                </c:pt>
                <c:pt idx="3">
                  <c:v>38868</c:v>
                </c:pt>
                <c:pt idx="4">
                  <c:v>38898</c:v>
                </c:pt>
                <c:pt idx="5">
                  <c:v>38929</c:v>
                </c:pt>
                <c:pt idx="6">
                  <c:v>38960</c:v>
                </c:pt>
                <c:pt idx="7">
                  <c:v>38989</c:v>
                </c:pt>
                <c:pt idx="8">
                  <c:v>39021</c:v>
                </c:pt>
                <c:pt idx="9">
                  <c:v>39051</c:v>
                </c:pt>
                <c:pt idx="10">
                  <c:v>39080</c:v>
                </c:pt>
                <c:pt idx="11">
                  <c:v>39113</c:v>
                </c:pt>
                <c:pt idx="12">
                  <c:v>39141</c:v>
                </c:pt>
                <c:pt idx="13">
                  <c:v>39171</c:v>
                </c:pt>
                <c:pt idx="14">
                  <c:v>39202</c:v>
                </c:pt>
                <c:pt idx="15">
                  <c:v>39233</c:v>
                </c:pt>
                <c:pt idx="16">
                  <c:v>39262</c:v>
                </c:pt>
                <c:pt idx="17">
                  <c:v>39294</c:v>
                </c:pt>
                <c:pt idx="18">
                  <c:v>39325</c:v>
                </c:pt>
                <c:pt idx="19">
                  <c:v>39353</c:v>
                </c:pt>
                <c:pt idx="20">
                  <c:v>39386</c:v>
                </c:pt>
                <c:pt idx="21">
                  <c:v>39416</c:v>
                </c:pt>
                <c:pt idx="22">
                  <c:v>39447</c:v>
                </c:pt>
                <c:pt idx="23">
                  <c:v>39478</c:v>
                </c:pt>
                <c:pt idx="24">
                  <c:v>39507</c:v>
                </c:pt>
                <c:pt idx="25">
                  <c:v>39538</c:v>
                </c:pt>
                <c:pt idx="26">
                  <c:v>39568</c:v>
                </c:pt>
                <c:pt idx="27">
                  <c:v>39598</c:v>
                </c:pt>
                <c:pt idx="28">
                  <c:v>39629</c:v>
                </c:pt>
                <c:pt idx="29">
                  <c:v>39660</c:v>
                </c:pt>
                <c:pt idx="30">
                  <c:v>39689</c:v>
                </c:pt>
                <c:pt idx="31">
                  <c:v>39721</c:v>
                </c:pt>
                <c:pt idx="32">
                  <c:v>39752</c:v>
                </c:pt>
                <c:pt idx="33">
                  <c:v>39780</c:v>
                </c:pt>
                <c:pt idx="34">
                  <c:v>39813</c:v>
                </c:pt>
                <c:pt idx="35">
                  <c:v>39843</c:v>
                </c:pt>
                <c:pt idx="36">
                  <c:v>39871</c:v>
                </c:pt>
              </c:numCache>
            </c:numRef>
          </c:cat>
          <c:val>
            <c:numRef>
              <c:f>'Exh 7'!$N$3:$N$39</c:f>
              <c:numCache>
                <c:formatCode>0.00</c:formatCode>
                <c:ptCount val="37"/>
                <c:pt idx="0">
                  <c:v>4.51</c:v>
                </c:pt>
                <c:pt idx="1">
                  <c:v>4.83</c:v>
                </c:pt>
                <c:pt idx="2">
                  <c:v>5.15</c:v>
                </c:pt>
                <c:pt idx="3">
                  <c:v>5.15</c:v>
                </c:pt>
                <c:pt idx="4">
                  <c:v>5.25</c:v>
                </c:pt>
                <c:pt idx="5">
                  <c:v>5.1000000000000005</c:v>
                </c:pt>
                <c:pt idx="6">
                  <c:v>4.95</c:v>
                </c:pt>
                <c:pt idx="7">
                  <c:v>4.7300000000000004</c:v>
                </c:pt>
                <c:pt idx="8">
                  <c:v>4.8899999999999997</c:v>
                </c:pt>
                <c:pt idx="9">
                  <c:v>4.66</c:v>
                </c:pt>
                <c:pt idx="10">
                  <c:v>4.78</c:v>
                </c:pt>
                <c:pt idx="11">
                  <c:v>4.92</c:v>
                </c:pt>
                <c:pt idx="12">
                  <c:v>4.8</c:v>
                </c:pt>
                <c:pt idx="13">
                  <c:v>4.82</c:v>
                </c:pt>
                <c:pt idx="14">
                  <c:v>4.84</c:v>
                </c:pt>
                <c:pt idx="15">
                  <c:v>4.99</c:v>
                </c:pt>
                <c:pt idx="16">
                  <c:v>5.19</c:v>
                </c:pt>
                <c:pt idx="17">
                  <c:v>5.01</c:v>
                </c:pt>
                <c:pt idx="18">
                  <c:v>4.8500000000000005</c:v>
                </c:pt>
                <c:pt idx="19">
                  <c:v>4.87</c:v>
                </c:pt>
                <c:pt idx="20">
                  <c:v>4.67</c:v>
                </c:pt>
                <c:pt idx="21">
                  <c:v>4.3600000000000003</c:v>
                </c:pt>
                <c:pt idx="22">
                  <c:v>4.6100000000000003</c:v>
                </c:pt>
                <c:pt idx="23">
                  <c:v>4.28</c:v>
                </c:pt>
                <c:pt idx="24">
                  <c:v>4.59</c:v>
                </c:pt>
                <c:pt idx="25">
                  <c:v>4.33</c:v>
                </c:pt>
                <c:pt idx="26">
                  <c:v>4.5200000000000005</c:v>
                </c:pt>
                <c:pt idx="27">
                  <c:v>4.71</c:v>
                </c:pt>
                <c:pt idx="28">
                  <c:v>4.63</c:v>
                </c:pt>
                <c:pt idx="29">
                  <c:v>4.66</c:v>
                </c:pt>
                <c:pt idx="30">
                  <c:v>4.4000000000000004</c:v>
                </c:pt>
                <c:pt idx="31">
                  <c:v>4.4000000000000004</c:v>
                </c:pt>
                <c:pt idx="32">
                  <c:v>4.24</c:v>
                </c:pt>
                <c:pt idx="33">
                  <c:v>3.6</c:v>
                </c:pt>
                <c:pt idx="34">
                  <c:v>2.62</c:v>
                </c:pt>
                <c:pt idx="35">
                  <c:v>3.45</c:v>
                </c:pt>
                <c:pt idx="36">
                  <c:v>3.6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17600"/>
        <c:axId val="116619136"/>
      </c:lineChart>
      <c:dateAx>
        <c:axId val="116617600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[$-409]mmm\-yy;@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16619136"/>
        <c:crosses val="autoZero"/>
        <c:auto val="1"/>
        <c:lblOffset val="100"/>
        <c:baseTimeUnit val="months"/>
        <c:majorUnit val="6"/>
        <c:majorTimeUnit val="months"/>
      </c:dateAx>
      <c:valAx>
        <c:axId val="116619136"/>
        <c:scaling>
          <c:orientation val="minMax"/>
          <c:max val="10"/>
          <c:min val="2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000" b="0"/>
                </a:pPr>
                <a:r>
                  <a:rPr lang="en-US" sz="1000" b="0"/>
                  <a:t>Yield (%)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1661760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4</xdr:row>
      <xdr:rowOff>104775</xdr:rowOff>
    </xdr:from>
    <xdr:to>
      <xdr:col>11</xdr:col>
      <xdr:colOff>266700</xdr:colOff>
      <xdr:row>31</xdr:row>
      <xdr:rowOff>152400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276225</xdr:colOff>
      <xdr:row>4</xdr:row>
      <xdr:rowOff>104775</xdr:rowOff>
    </xdr:from>
    <xdr:to>
      <xdr:col>11</xdr:col>
      <xdr:colOff>266700</xdr:colOff>
      <xdr:row>31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114300</xdr:rowOff>
    </xdr:from>
    <xdr:to>
      <xdr:col>10</xdr:col>
      <xdr:colOff>38100</xdr:colOff>
      <xdr:row>28</xdr:row>
      <xdr:rowOff>66675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ocheTN%20v6%2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eadsheet Instructions"/>
      <sheetName val="Exh 1"/>
      <sheetName val="Exh 2"/>
      <sheetName val="Exh 3"/>
      <sheetName val="Exh 4"/>
      <sheetName val="Exh 5"/>
      <sheetName val="Exh 9"/>
      <sheetName val="Exh 6"/>
      <sheetName val="1 - Chart Data"/>
      <sheetName val="Comps"/>
      <sheetName val="Pharma Issues"/>
      <sheetName val="Unemployment - Data"/>
      <sheetName val="Bond Yields - Data"/>
      <sheetName val="Credit Spreads - Data"/>
      <sheetName val="Credit Spreads"/>
      <sheetName val="Industrial Ratios"/>
      <sheetName val="Sheet2"/>
    </sheetNames>
    <sheetDataSet>
      <sheetData sheetId="0" refreshError="1"/>
      <sheetData sheetId="1" refreshError="1"/>
      <sheetData sheetId="2" refreshError="1"/>
      <sheetData sheetId="3">
        <row r="1">
          <cell r="O1" t="str">
            <v>Roche Holding AG (SWX:ROG)</v>
          </cell>
          <cell r="P1" t="str">
            <v>Genentech, Inc. (NYSE:DNA)</v>
          </cell>
        </row>
        <row r="2">
          <cell r="N2">
            <v>39133</v>
          </cell>
          <cell r="O2">
            <v>230.6</v>
          </cell>
          <cell r="P2">
            <v>86.94</v>
          </cell>
        </row>
        <row r="3">
          <cell r="N3">
            <v>39134</v>
          </cell>
          <cell r="O3">
            <v>228.1</v>
          </cell>
          <cell r="P3">
            <v>87.74</v>
          </cell>
        </row>
        <row r="4">
          <cell r="N4">
            <v>39135</v>
          </cell>
          <cell r="O4">
            <v>224.3</v>
          </cell>
          <cell r="P4">
            <v>85.51</v>
          </cell>
        </row>
        <row r="5">
          <cell r="N5">
            <v>39136</v>
          </cell>
          <cell r="O5">
            <v>224.4</v>
          </cell>
          <cell r="P5">
            <v>85.49</v>
          </cell>
        </row>
        <row r="6">
          <cell r="N6">
            <v>39139</v>
          </cell>
          <cell r="O6">
            <v>222.5</v>
          </cell>
          <cell r="P6">
            <v>85.75</v>
          </cell>
        </row>
        <row r="7">
          <cell r="N7">
            <v>39140</v>
          </cell>
          <cell r="O7">
            <v>218</v>
          </cell>
          <cell r="P7">
            <v>84.2</v>
          </cell>
        </row>
        <row r="8">
          <cell r="N8">
            <v>39141</v>
          </cell>
          <cell r="O8">
            <v>217.4</v>
          </cell>
          <cell r="P8">
            <v>84.41</v>
          </cell>
        </row>
        <row r="9">
          <cell r="N9">
            <v>39142</v>
          </cell>
          <cell r="O9">
            <v>217.2</v>
          </cell>
          <cell r="P9">
            <v>83.59</v>
          </cell>
        </row>
        <row r="10">
          <cell r="N10">
            <v>39143</v>
          </cell>
          <cell r="O10">
            <v>217.3</v>
          </cell>
          <cell r="P10">
            <v>82.79</v>
          </cell>
        </row>
        <row r="11">
          <cell r="N11">
            <v>39146</v>
          </cell>
          <cell r="O11">
            <v>214.1</v>
          </cell>
          <cell r="P11">
            <v>81.66</v>
          </cell>
        </row>
        <row r="12">
          <cell r="N12">
            <v>39147</v>
          </cell>
          <cell r="O12">
            <v>216</v>
          </cell>
          <cell r="P12">
            <v>82.28</v>
          </cell>
        </row>
        <row r="13">
          <cell r="N13">
            <v>39148</v>
          </cell>
          <cell r="O13">
            <v>218.2</v>
          </cell>
          <cell r="P13">
            <v>81.790000000000006</v>
          </cell>
        </row>
        <row r="14">
          <cell r="N14">
            <v>39149</v>
          </cell>
          <cell r="O14">
            <v>216.2</v>
          </cell>
          <cell r="P14">
            <v>81.14</v>
          </cell>
        </row>
        <row r="15">
          <cell r="N15">
            <v>39150</v>
          </cell>
          <cell r="O15">
            <v>215.6</v>
          </cell>
          <cell r="P15">
            <v>81.58</v>
          </cell>
        </row>
        <row r="16">
          <cell r="N16">
            <v>39153</v>
          </cell>
          <cell r="O16">
            <v>214.5</v>
          </cell>
          <cell r="P16">
            <v>81.5</v>
          </cell>
        </row>
        <row r="17">
          <cell r="N17">
            <v>39154</v>
          </cell>
          <cell r="O17">
            <v>213</v>
          </cell>
          <cell r="P17">
            <v>81.3</v>
          </cell>
        </row>
        <row r="18">
          <cell r="N18">
            <v>39155</v>
          </cell>
          <cell r="O18">
            <v>208.5</v>
          </cell>
          <cell r="P18">
            <v>80.92</v>
          </cell>
        </row>
        <row r="19">
          <cell r="N19">
            <v>39156</v>
          </cell>
          <cell r="O19">
            <v>210.2</v>
          </cell>
          <cell r="P19">
            <v>80.75</v>
          </cell>
        </row>
        <row r="20">
          <cell r="N20">
            <v>39157</v>
          </cell>
          <cell r="O20">
            <v>211.6</v>
          </cell>
          <cell r="P20">
            <v>81.48</v>
          </cell>
        </row>
        <row r="21">
          <cell r="N21">
            <v>39160</v>
          </cell>
          <cell r="O21">
            <v>213.7</v>
          </cell>
          <cell r="P21">
            <v>82.78</v>
          </cell>
        </row>
        <row r="22">
          <cell r="N22">
            <v>39161</v>
          </cell>
          <cell r="O22">
            <v>215.8</v>
          </cell>
          <cell r="P22">
            <v>83.91</v>
          </cell>
        </row>
        <row r="23">
          <cell r="N23">
            <v>39162</v>
          </cell>
          <cell r="O23">
            <v>218</v>
          </cell>
          <cell r="P23">
            <v>84.9</v>
          </cell>
        </row>
        <row r="24">
          <cell r="N24">
            <v>39163</v>
          </cell>
          <cell r="O24">
            <v>222.2</v>
          </cell>
          <cell r="P24">
            <v>85.28</v>
          </cell>
        </row>
        <row r="25">
          <cell r="N25">
            <v>39164</v>
          </cell>
          <cell r="O25">
            <v>219.3</v>
          </cell>
          <cell r="P25">
            <v>82.56</v>
          </cell>
        </row>
        <row r="26">
          <cell r="N26">
            <v>39167</v>
          </cell>
          <cell r="O26">
            <v>219</v>
          </cell>
          <cell r="P26">
            <v>83.07</v>
          </cell>
        </row>
        <row r="27">
          <cell r="N27">
            <v>39168</v>
          </cell>
          <cell r="O27">
            <v>217.8</v>
          </cell>
          <cell r="P27">
            <v>82.55</v>
          </cell>
        </row>
        <row r="28">
          <cell r="N28">
            <v>39169</v>
          </cell>
          <cell r="O28">
            <v>214.2</v>
          </cell>
          <cell r="P28">
            <v>82.05</v>
          </cell>
        </row>
        <row r="29">
          <cell r="N29">
            <v>39170</v>
          </cell>
          <cell r="O29">
            <v>217.1</v>
          </cell>
          <cell r="P29">
            <v>81.59</v>
          </cell>
        </row>
        <row r="30">
          <cell r="N30">
            <v>39171</v>
          </cell>
          <cell r="O30">
            <v>215</v>
          </cell>
          <cell r="P30">
            <v>82.12</v>
          </cell>
        </row>
        <row r="31">
          <cell r="N31">
            <v>39174</v>
          </cell>
          <cell r="O31">
            <v>215.4</v>
          </cell>
          <cell r="P31">
            <v>82.6</v>
          </cell>
        </row>
        <row r="32">
          <cell r="N32">
            <v>39175</v>
          </cell>
          <cell r="O32">
            <v>218.5</v>
          </cell>
          <cell r="P32">
            <v>83.02</v>
          </cell>
        </row>
        <row r="33">
          <cell r="N33">
            <v>39176</v>
          </cell>
          <cell r="O33">
            <v>218.1</v>
          </cell>
          <cell r="P33">
            <v>83</v>
          </cell>
        </row>
        <row r="34">
          <cell r="N34">
            <v>39177</v>
          </cell>
          <cell r="O34">
            <v>220.8</v>
          </cell>
          <cell r="P34">
            <v>83.4</v>
          </cell>
        </row>
        <row r="35">
          <cell r="N35">
            <v>39178</v>
          </cell>
          <cell r="O35">
            <v>220.8</v>
          </cell>
          <cell r="P35">
            <v>83.4</v>
          </cell>
        </row>
        <row r="36">
          <cell r="N36">
            <v>39181</v>
          </cell>
          <cell r="O36">
            <v>220.8</v>
          </cell>
          <cell r="P36">
            <v>82.64</v>
          </cell>
        </row>
        <row r="37">
          <cell r="N37">
            <v>39182</v>
          </cell>
          <cell r="O37">
            <v>222.9</v>
          </cell>
          <cell r="P37">
            <v>82.56</v>
          </cell>
        </row>
        <row r="38">
          <cell r="N38">
            <v>39183</v>
          </cell>
          <cell r="O38">
            <v>222.6</v>
          </cell>
          <cell r="P38">
            <v>82.69</v>
          </cell>
        </row>
        <row r="39">
          <cell r="N39">
            <v>39184</v>
          </cell>
          <cell r="O39">
            <v>221</v>
          </cell>
          <cell r="P39">
            <v>81.63</v>
          </cell>
        </row>
        <row r="40">
          <cell r="N40">
            <v>39185</v>
          </cell>
          <cell r="O40">
            <v>221</v>
          </cell>
          <cell r="P40">
            <v>81.33</v>
          </cell>
        </row>
        <row r="41">
          <cell r="N41">
            <v>39188</v>
          </cell>
          <cell r="O41">
            <v>221</v>
          </cell>
          <cell r="P41">
            <v>81.17</v>
          </cell>
        </row>
        <row r="42">
          <cell r="N42">
            <v>39189</v>
          </cell>
          <cell r="O42">
            <v>223</v>
          </cell>
          <cell r="P42">
            <v>82.37</v>
          </cell>
        </row>
        <row r="43">
          <cell r="N43">
            <v>39190</v>
          </cell>
          <cell r="O43">
            <v>229.1</v>
          </cell>
          <cell r="P43">
            <v>82.09</v>
          </cell>
        </row>
        <row r="44">
          <cell r="N44">
            <v>39191</v>
          </cell>
          <cell r="O44">
            <v>231.5</v>
          </cell>
          <cell r="P44">
            <v>82.37</v>
          </cell>
        </row>
        <row r="45">
          <cell r="N45">
            <v>39192</v>
          </cell>
          <cell r="O45">
            <v>234.4</v>
          </cell>
          <cell r="P45">
            <v>82.4</v>
          </cell>
        </row>
        <row r="46">
          <cell r="N46">
            <v>39195</v>
          </cell>
          <cell r="O46">
            <v>234.9</v>
          </cell>
          <cell r="P46">
            <v>82</v>
          </cell>
        </row>
        <row r="47">
          <cell r="N47">
            <v>39196</v>
          </cell>
          <cell r="O47">
            <v>231.5</v>
          </cell>
          <cell r="P47">
            <v>81.599999999999994</v>
          </cell>
        </row>
        <row r="48">
          <cell r="N48">
            <v>39197</v>
          </cell>
          <cell r="O48">
            <v>233.4</v>
          </cell>
          <cell r="P48">
            <v>81.400000000000006</v>
          </cell>
        </row>
        <row r="49">
          <cell r="N49">
            <v>39198</v>
          </cell>
          <cell r="O49">
            <v>232.3</v>
          </cell>
          <cell r="P49">
            <v>81.02</v>
          </cell>
        </row>
        <row r="50">
          <cell r="N50">
            <v>39199</v>
          </cell>
          <cell r="O50">
            <v>229.5</v>
          </cell>
          <cell r="P50">
            <v>81.319999999999993</v>
          </cell>
        </row>
        <row r="51">
          <cell r="N51">
            <v>39202</v>
          </cell>
          <cell r="O51">
            <v>228.2</v>
          </cell>
          <cell r="P51">
            <v>79.989999999999995</v>
          </cell>
        </row>
        <row r="52">
          <cell r="N52">
            <v>39203</v>
          </cell>
          <cell r="O52">
            <v>228.2</v>
          </cell>
          <cell r="P52">
            <v>82.31</v>
          </cell>
        </row>
        <row r="53">
          <cell r="N53">
            <v>39204</v>
          </cell>
          <cell r="O53">
            <v>229.2</v>
          </cell>
          <cell r="P53">
            <v>82.13</v>
          </cell>
        </row>
        <row r="54">
          <cell r="N54">
            <v>39205</v>
          </cell>
          <cell r="O54">
            <v>228.7</v>
          </cell>
          <cell r="P54">
            <v>81.55</v>
          </cell>
        </row>
        <row r="55">
          <cell r="N55">
            <v>39206</v>
          </cell>
          <cell r="O55">
            <v>233</v>
          </cell>
          <cell r="P55">
            <v>81.42</v>
          </cell>
        </row>
        <row r="56">
          <cell r="N56">
            <v>39209</v>
          </cell>
          <cell r="O56">
            <v>232</v>
          </cell>
          <cell r="P56">
            <v>80.510000000000005</v>
          </cell>
        </row>
        <row r="57">
          <cell r="N57">
            <v>39210</v>
          </cell>
          <cell r="O57">
            <v>230.5</v>
          </cell>
          <cell r="P57">
            <v>80.599999999999994</v>
          </cell>
        </row>
        <row r="58">
          <cell r="N58">
            <v>39211</v>
          </cell>
          <cell r="O58">
            <v>229.8</v>
          </cell>
          <cell r="P58">
            <v>80.569999999999993</v>
          </cell>
        </row>
        <row r="59">
          <cell r="N59">
            <v>39212</v>
          </cell>
          <cell r="O59">
            <v>228.4</v>
          </cell>
          <cell r="P59">
            <v>79.56</v>
          </cell>
        </row>
        <row r="60">
          <cell r="N60">
            <v>39213</v>
          </cell>
          <cell r="O60">
            <v>228.2</v>
          </cell>
          <cell r="P60">
            <v>80.14</v>
          </cell>
        </row>
        <row r="61">
          <cell r="N61">
            <v>39216</v>
          </cell>
          <cell r="O61">
            <v>226.8</v>
          </cell>
          <cell r="P61">
            <v>80</v>
          </cell>
        </row>
        <row r="62">
          <cell r="N62">
            <v>39217</v>
          </cell>
          <cell r="O62">
            <v>228.8</v>
          </cell>
          <cell r="P62">
            <v>78.16</v>
          </cell>
        </row>
        <row r="63">
          <cell r="N63">
            <v>39218</v>
          </cell>
          <cell r="O63">
            <v>227</v>
          </cell>
          <cell r="P63">
            <v>78.53</v>
          </cell>
        </row>
        <row r="64">
          <cell r="N64">
            <v>39219</v>
          </cell>
          <cell r="O64">
            <v>227</v>
          </cell>
          <cell r="P64">
            <v>77.459999999999994</v>
          </cell>
        </row>
        <row r="65">
          <cell r="N65">
            <v>39220</v>
          </cell>
          <cell r="O65">
            <v>227.6</v>
          </cell>
          <cell r="P65">
            <v>77.28</v>
          </cell>
        </row>
        <row r="66">
          <cell r="N66">
            <v>39223</v>
          </cell>
          <cell r="O66">
            <v>227.3</v>
          </cell>
          <cell r="P66">
            <v>77.17</v>
          </cell>
        </row>
        <row r="67">
          <cell r="N67">
            <v>39224</v>
          </cell>
          <cell r="O67">
            <v>226.7</v>
          </cell>
          <cell r="P67">
            <v>78.37</v>
          </cell>
        </row>
        <row r="68">
          <cell r="N68">
            <v>39225</v>
          </cell>
          <cell r="O68">
            <v>226.8</v>
          </cell>
          <cell r="P68">
            <v>77.66</v>
          </cell>
        </row>
        <row r="69">
          <cell r="N69">
            <v>39226</v>
          </cell>
          <cell r="O69">
            <v>225.3</v>
          </cell>
          <cell r="P69">
            <v>77.64</v>
          </cell>
        </row>
        <row r="70">
          <cell r="N70">
            <v>39227</v>
          </cell>
          <cell r="O70">
            <v>227.2</v>
          </cell>
          <cell r="P70">
            <v>77.540000000000006</v>
          </cell>
        </row>
        <row r="71">
          <cell r="N71">
            <v>39230</v>
          </cell>
          <cell r="O71">
            <v>227.2</v>
          </cell>
          <cell r="P71">
            <v>77.540000000000006</v>
          </cell>
        </row>
        <row r="72">
          <cell r="N72">
            <v>39231</v>
          </cell>
          <cell r="O72">
            <v>226.4</v>
          </cell>
          <cell r="P72">
            <v>79.06</v>
          </cell>
        </row>
        <row r="73">
          <cell r="N73">
            <v>39232</v>
          </cell>
          <cell r="O73">
            <v>225.5</v>
          </cell>
          <cell r="P73">
            <v>78.739999999999995</v>
          </cell>
        </row>
        <row r="74">
          <cell r="N74">
            <v>39233</v>
          </cell>
          <cell r="O74">
            <v>224.8</v>
          </cell>
          <cell r="P74">
            <v>79.77</v>
          </cell>
        </row>
        <row r="75">
          <cell r="N75">
            <v>39234</v>
          </cell>
          <cell r="O75">
            <v>227.5</v>
          </cell>
          <cell r="P75">
            <v>79.5</v>
          </cell>
        </row>
        <row r="76">
          <cell r="N76">
            <v>39237</v>
          </cell>
          <cell r="O76">
            <v>225.1</v>
          </cell>
          <cell r="P76">
            <v>77.95</v>
          </cell>
        </row>
        <row r="77">
          <cell r="N77">
            <v>39238</v>
          </cell>
          <cell r="O77">
            <v>222.6</v>
          </cell>
          <cell r="P77">
            <v>77.489999999999995</v>
          </cell>
        </row>
        <row r="78">
          <cell r="N78">
            <v>39239</v>
          </cell>
          <cell r="O78">
            <v>220.7</v>
          </cell>
          <cell r="P78">
            <v>75.900000000000006</v>
          </cell>
        </row>
        <row r="79">
          <cell r="N79">
            <v>39240</v>
          </cell>
          <cell r="O79">
            <v>217.2</v>
          </cell>
          <cell r="P79">
            <v>74.900999999999996</v>
          </cell>
        </row>
        <row r="80">
          <cell r="N80">
            <v>39241</v>
          </cell>
          <cell r="O80">
            <v>217.4</v>
          </cell>
          <cell r="P80">
            <v>76.97</v>
          </cell>
        </row>
        <row r="81">
          <cell r="N81">
            <v>39244</v>
          </cell>
          <cell r="O81">
            <v>218</v>
          </cell>
          <cell r="P81">
            <v>76.89</v>
          </cell>
        </row>
        <row r="82">
          <cell r="N82">
            <v>39245</v>
          </cell>
          <cell r="O82">
            <v>217.2</v>
          </cell>
          <cell r="P82">
            <v>76.239999999999995</v>
          </cell>
        </row>
        <row r="83">
          <cell r="N83">
            <v>39246</v>
          </cell>
          <cell r="O83">
            <v>216.3</v>
          </cell>
          <cell r="P83">
            <v>76.38</v>
          </cell>
        </row>
        <row r="84">
          <cell r="N84">
            <v>39247</v>
          </cell>
          <cell r="O84">
            <v>218.3</v>
          </cell>
          <cell r="P84">
            <v>76.25</v>
          </cell>
        </row>
        <row r="85">
          <cell r="N85">
            <v>39248</v>
          </cell>
          <cell r="O85">
            <v>220</v>
          </cell>
          <cell r="P85">
            <v>77</v>
          </cell>
        </row>
        <row r="86">
          <cell r="N86">
            <v>39251</v>
          </cell>
          <cell r="O86">
            <v>218.6</v>
          </cell>
          <cell r="P86">
            <v>76.83</v>
          </cell>
        </row>
        <row r="87">
          <cell r="N87">
            <v>39252</v>
          </cell>
          <cell r="O87">
            <v>217.5</v>
          </cell>
          <cell r="P87">
            <v>76.45</v>
          </cell>
        </row>
        <row r="88">
          <cell r="N88">
            <v>39253</v>
          </cell>
          <cell r="O88">
            <v>216.4</v>
          </cell>
          <cell r="P88">
            <v>75.400000000000006</v>
          </cell>
        </row>
        <row r="89">
          <cell r="N89">
            <v>39254</v>
          </cell>
          <cell r="O89">
            <v>213.5</v>
          </cell>
          <cell r="P89">
            <v>75.97</v>
          </cell>
        </row>
        <row r="90">
          <cell r="N90">
            <v>39255</v>
          </cell>
          <cell r="O90">
            <v>212.1</v>
          </cell>
          <cell r="P90">
            <v>74.83</v>
          </cell>
        </row>
        <row r="91">
          <cell r="N91">
            <v>39258</v>
          </cell>
          <cell r="O91">
            <v>211.9</v>
          </cell>
          <cell r="P91">
            <v>73.95</v>
          </cell>
        </row>
        <row r="92">
          <cell r="N92">
            <v>39259</v>
          </cell>
          <cell r="O92">
            <v>211.3</v>
          </cell>
          <cell r="P92">
            <v>72.599999999999994</v>
          </cell>
        </row>
        <row r="93">
          <cell r="N93">
            <v>39260</v>
          </cell>
          <cell r="O93">
            <v>211.8</v>
          </cell>
          <cell r="P93">
            <v>74.34</v>
          </cell>
        </row>
        <row r="94">
          <cell r="N94">
            <v>39261</v>
          </cell>
          <cell r="O94">
            <v>214.7</v>
          </cell>
          <cell r="P94">
            <v>75.63</v>
          </cell>
        </row>
        <row r="95">
          <cell r="N95">
            <v>39262</v>
          </cell>
          <cell r="O95">
            <v>217.4</v>
          </cell>
          <cell r="P95">
            <v>75.66</v>
          </cell>
        </row>
        <row r="96">
          <cell r="N96">
            <v>39265</v>
          </cell>
          <cell r="O96">
            <v>216.8</v>
          </cell>
          <cell r="P96">
            <v>76.319999999999993</v>
          </cell>
        </row>
        <row r="97">
          <cell r="N97">
            <v>39266</v>
          </cell>
          <cell r="O97">
            <v>217.7</v>
          </cell>
          <cell r="P97">
            <v>76.790000000000006</v>
          </cell>
        </row>
        <row r="98">
          <cell r="N98">
            <v>39267</v>
          </cell>
          <cell r="O98">
            <v>219.7</v>
          </cell>
          <cell r="P98">
            <v>76.790000000000006</v>
          </cell>
        </row>
        <row r="99">
          <cell r="N99">
            <v>39268</v>
          </cell>
          <cell r="O99">
            <v>217.3</v>
          </cell>
          <cell r="P99">
            <v>76.7</v>
          </cell>
        </row>
        <row r="100">
          <cell r="N100">
            <v>39269</v>
          </cell>
          <cell r="O100">
            <v>218.9</v>
          </cell>
          <cell r="P100">
            <v>75.099999999999994</v>
          </cell>
        </row>
        <row r="101">
          <cell r="N101">
            <v>39272</v>
          </cell>
          <cell r="O101">
            <v>219.3</v>
          </cell>
          <cell r="P101">
            <v>75.760000000000005</v>
          </cell>
        </row>
        <row r="102">
          <cell r="N102">
            <v>39273</v>
          </cell>
          <cell r="O102">
            <v>218.3</v>
          </cell>
          <cell r="P102">
            <v>74.849999999999994</v>
          </cell>
        </row>
        <row r="103">
          <cell r="N103">
            <v>39274</v>
          </cell>
          <cell r="O103">
            <v>216.5</v>
          </cell>
          <cell r="P103">
            <v>75.930000000000007</v>
          </cell>
        </row>
        <row r="104">
          <cell r="N104">
            <v>39275</v>
          </cell>
          <cell r="O104">
            <v>216.2</v>
          </cell>
          <cell r="P104">
            <v>75.260000000000005</v>
          </cell>
        </row>
        <row r="105">
          <cell r="N105">
            <v>39276</v>
          </cell>
          <cell r="O105">
            <v>216.6</v>
          </cell>
          <cell r="P105">
            <v>75.5</v>
          </cell>
        </row>
        <row r="106">
          <cell r="N106">
            <v>39279</v>
          </cell>
          <cell r="O106">
            <v>217</v>
          </cell>
          <cell r="P106">
            <v>75.19</v>
          </cell>
        </row>
        <row r="107">
          <cell r="N107">
            <v>39280</v>
          </cell>
          <cell r="O107">
            <v>215.7</v>
          </cell>
          <cell r="P107">
            <v>74.739999999999995</v>
          </cell>
        </row>
        <row r="108">
          <cell r="N108">
            <v>39281</v>
          </cell>
          <cell r="O108">
            <v>214.4</v>
          </cell>
          <cell r="P108">
            <v>75.27</v>
          </cell>
        </row>
        <row r="109">
          <cell r="N109">
            <v>39282</v>
          </cell>
          <cell r="O109">
            <v>220.5</v>
          </cell>
          <cell r="P109">
            <v>75.17</v>
          </cell>
        </row>
        <row r="110">
          <cell r="N110">
            <v>39283</v>
          </cell>
          <cell r="O110">
            <v>218.8</v>
          </cell>
          <cell r="P110">
            <v>75.150000000000006</v>
          </cell>
        </row>
        <row r="111">
          <cell r="N111">
            <v>39286</v>
          </cell>
          <cell r="O111">
            <v>217.8</v>
          </cell>
          <cell r="P111">
            <v>74.91</v>
          </cell>
        </row>
        <row r="112">
          <cell r="N112">
            <v>39287</v>
          </cell>
          <cell r="O112">
            <v>216.8</v>
          </cell>
          <cell r="P112">
            <v>75.3</v>
          </cell>
        </row>
        <row r="113">
          <cell r="N113">
            <v>39288</v>
          </cell>
          <cell r="O113">
            <v>215.4</v>
          </cell>
          <cell r="P113">
            <v>75.81</v>
          </cell>
        </row>
        <row r="114">
          <cell r="N114">
            <v>39289</v>
          </cell>
          <cell r="O114">
            <v>210.5</v>
          </cell>
          <cell r="P114">
            <v>76.39</v>
          </cell>
        </row>
        <row r="115">
          <cell r="N115">
            <v>39290</v>
          </cell>
          <cell r="O115">
            <v>210</v>
          </cell>
          <cell r="P115">
            <v>75.47</v>
          </cell>
        </row>
        <row r="116">
          <cell r="N116">
            <v>39293</v>
          </cell>
          <cell r="O116">
            <v>211</v>
          </cell>
          <cell r="P116">
            <v>76.25</v>
          </cell>
        </row>
        <row r="117">
          <cell r="N117">
            <v>39294</v>
          </cell>
          <cell r="O117">
            <v>214.6</v>
          </cell>
          <cell r="P117">
            <v>74.38</v>
          </cell>
        </row>
        <row r="118">
          <cell r="N118">
            <v>39295</v>
          </cell>
          <cell r="O118">
            <v>214.6</v>
          </cell>
          <cell r="P118">
            <v>74.400000000000006</v>
          </cell>
        </row>
        <row r="119">
          <cell r="N119">
            <v>39296</v>
          </cell>
          <cell r="O119">
            <v>213.2</v>
          </cell>
          <cell r="P119">
            <v>74.290000000000006</v>
          </cell>
        </row>
        <row r="120">
          <cell r="N120">
            <v>39297</v>
          </cell>
          <cell r="O120">
            <v>209.1</v>
          </cell>
          <cell r="P120">
            <v>73.42</v>
          </cell>
        </row>
        <row r="121">
          <cell r="N121">
            <v>39300</v>
          </cell>
          <cell r="O121">
            <v>208.8</v>
          </cell>
          <cell r="P121">
            <v>74.16</v>
          </cell>
        </row>
        <row r="122">
          <cell r="N122">
            <v>39301</v>
          </cell>
          <cell r="O122">
            <v>210.1</v>
          </cell>
          <cell r="P122">
            <v>73.92</v>
          </cell>
        </row>
        <row r="123">
          <cell r="N123">
            <v>39302</v>
          </cell>
          <cell r="O123">
            <v>215</v>
          </cell>
          <cell r="P123">
            <v>74.58</v>
          </cell>
        </row>
        <row r="124">
          <cell r="N124">
            <v>39303</v>
          </cell>
          <cell r="O124">
            <v>212</v>
          </cell>
          <cell r="P124">
            <v>73.459999999999994</v>
          </cell>
        </row>
        <row r="125">
          <cell r="N125">
            <v>39304</v>
          </cell>
          <cell r="O125">
            <v>207.4</v>
          </cell>
          <cell r="P125">
            <v>71.67</v>
          </cell>
        </row>
        <row r="126">
          <cell r="N126">
            <v>39307</v>
          </cell>
          <cell r="O126">
            <v>209.7</v>
          </cell>
          <cell r="P126">
            <v>71.95</v>
          </cell>
        </row>
        <row r="127">
          <cell r="N127">
            <v>39308</v>
          </cell>
          <cell r="O127">
            <v>208</v>
          </cell>
          <cell r="P127">
            <v>73.37</v>
          </cell>
        </row>
        <row r="128">
          <cell r="N128">
            <v>39309</v>
          </cell>
          <cell r="O128">
            <v>208.7</v>
          </cell>
          <cell r="P128">
            <v>72.959999999999994</v>
          </cell>
        </row>
        <row r="129">
          <cell r="N129">
            <v>39310</v>
          </cell>
          <cell r="O129">
            <v>205.2</v>
          </cell>
          <cell r="P129">
            <v>73.22</v>
          </cell>
        </row>
        <row r="130">
          <cell r="N130">
            <v>39311</v>
          </cell>
          <cell r="O130">
            <v>206.3</v>
          </cell>
          <cell r="P130">
            <v>72.62</v>
          </cell>
        </row>
        <row r="131">
          <cell r="N131">
            <v>39314</v>
          </cell>
          <cell r="O131">
            <v>208.9</v>
          </cell>
          <cell r="P131">
            <v>72.400000000000006</v>
          </cell>
        </row>
        <row r="132">
          <cell r="N132">
            <v>39315</v>
          </cell>
          <cell r="O132">
            <v>208.6</v>
          </cell>
          <cell r="P132">
            <v>72.400000000000006</v>
          </cell>
        </row>
        <row r="133">
          <cell r="N133">
            <v>39316</v>
          </cell>
          <cell r="O133">
            <v>211</v>
          </cell>
          <cell r="P133">
            <v>73.09</v>
          </cell>
        </row>
        <row r="134">
          <cell r="N134">
            <v>39317</v>
          </cell>
          <cell r="O134">
            <v>211.8</v>
          </cell>
          <cell r="P134">
            <v>73.319999999999993</v>
          </cell>
        </row>
        <row r="135">
          <cell r="N135">
            <v>39318</v>
          </cell>
          <cell r="O135">
            <v>211.2</v>
          </cell>
          <cell r="P135">
            <v>73.510000000000005</v>
          </cell>
        </row>
        <row r="136">
          <cell r="N136">
            <v>39321</v>
          </cell>
          <cell r="O136">
            <v>212.1</v>
          </cell>
          <cell r="P136">
            <v>72.989999999999995</v>
          </cell>
        </row>
        <row r="137">
          <cell r="N137">
            <v>39322</v>
          </cell>
          <cell r="O137">
            <v>209.6</v>
          </cell>
          <cell r="P137">
            <v>72.98</v>
          </cell>
        </row>
        <row r="138">
          <cell r="N138">
            <v>39323</v>
          </cell>
          <cell r="O138">
            <v>208.2</v>
          </cell>
          <cell r="P138">
            <v>73.56</v>
          </cell>
        </row>
        <row r="139">
          <cell r="N139">
            <v>39324</v>
          </cell>
          <cell r="O139">
            <v>208.1</v>
          </cell>
          <cell r="P139">
            <v>73.53</v>
          </cell>
        </row>
        <row r="140">
          <cell r="N140">
            <v>39325</v>
          </cell>
          <cell r="O140">
            <v>210</v>
          </cell>
          <cell r="P140">
            <v>74.81</v>
          </cell>
        </row>
        <row r="141">
          <cell r="N141">
            <v>39328</v>
          </cell>
          <cell r="O141">
            <v>209.9</v>
          </cell>
          <cell r="P141">
            <v>74.81</v>
          </cell>
        </row>
        <row r="142">
          <cell r="N142">
            <v>39329</v>
          </cell>
          <cell r="O142">
            <v>212.3</v>
          </cell>
          <cell r="P142">
            <v>76.88</v>
          </cell>
        </row>
        <row r="143">
          <cell r="N143">
            <v>39330</v>
          </cell>
          <cell r="O143">
            <v>210.7</v>
          </cell>
          <cell r="P143">
            <v>77.959999999999994</v>
          </cell>
        </row>
        <row r="144">
          <cell r="N144">
            <v>39331</v>
          </cell>
          <cell r="O144">
            <v>211.4</v>
          </cell>
          <cell r="P144">
            <v>79</v>
          </cell>
        </row>
        <row r="145">
          <cell r="N145">
            <v>39332</v>
          </cell>
          <cell r="O145">
            <v>210.1</v>
          </cell>
          <cell r="P145">
            <v>79.09</v>
          </cell>
        </row>
        <row r="146">
          <cell r="N146">
            <v>39335</v>
          </cell>
          <cell r="O146">
            <v>208.5</v>
          </cell>
          <cell r="P146">
            <v>79.150000000000006</v>
          </cell>
        </row>
        <row r="147">
          <cell r="N147">
            <v>39336</v>
          </cell>
          <cell r="O147">
            <v>209.1</v>
          </cell>
          <cell r="P147">
            <v>78.3</v>
          </cell>
        </row>
        <row r="148">
          <cell r="N148">
            <v>39337</v>
          </cell>
          <cell r="O148">
            <v>210</v>
          </cell>
          <cell r="P148">
            <v>78.930000000000007</v>
          </cell>
        </row>
        <row r="149">
          <cell r="N149">
            <v>39338</v>
          </cell>
          <cell r="O149">
            <v>211.1</v>
          </cell>
          <cell r="P149">
            <v>78.58</v>
          </cell>
        </row>
        <row r="150">
          <cell r="N150">
            <v>39339</v>
          </cell>
          <cell r="O150">
            <v>207.5</v>
          </cell>
          <cell r="P150">
            <v>78.989999999999995</v>
          </cell>
        </row>
        <row r="151">
          <cell r="N151">
            <v>39342</v>
          </cell>
          <cell r="O151">
            <v>206.1</v>
          </cell>
          <cell r="P151">
            <v>77.56</v>
          </cell>
        </row>
        <row r="152">
          <cell r="N152">
            <v>39343</v>
          </cell>
          <cell r="O152">
            <v>206.6</v>
          </cell>
          <cell r="P152">
            <v>79.2</v>
          </cell>
        </row>
        <row r="153">
          <cell r="N153">
            <v>39344</v>
          </cell>
          <cell r="O153">
            <v>210.5</v>
          </cell>
          <cell r="P153">
            <v>80.099999999999994</v>
          </cell>
        </row>
        <row r="154">
          <cell r="N154">
            <v>39345</v>
          </cell>
          <cell r="O154">
            <v>210.2</v>
          </cell>
          <cell r="P154">
            <v>79.55</v>
          </cell>
        </row>
        <row r="155">
          <cell r="N155">
            <v>39346</v>
          </cell>
          <cell r="O155">
            <v>211.9</v>
          </cell>
          <cell r="P155">
            <v>79.38</v>
          </cell>
        </row>
        <row r="156">
          <cell r="N156">
            <v>39349</v>
          </cell>
          <cell r="O156">
            <v>214</v>
          </cell>
          <cell r="P156">
            <v>79.3</v>
          </cell>
        </row>
        <row r="157">
          <cell r="N157">
            <v>39350</v>
          </cell>
          <cell r="O157">
            <v>212.5</v>
          </cell>
          <cell r="P157">
            <v>79.22</v>
          </cell>
        </row>
        <row r="158">
          <cell r="N158">
            <v>39351</v>
          </cell>
          <cell r="O158">
            <v>211.7</v>
          </cell>
          <cell r="P158">
            <v>79.19</v>
          </cell>
        </row>
        <row r="159">
          <cell r="N159">
            <v>39352</v>
          </cell>
          <cell r="O159">
            <v>211.1</v>
          </cell>
          <cell r="P159">
            <v>79.069999999999993</v>
          </cell>
        </row>
        <row r="160">
          <cell r="N160">
            <v>39353</v>
          </cell>
          <cell r="O160">
            <v>211.1</v>
          </cell>
          <cell r="P160">
            <v>78.02</v>
          </cell>
        </row>
        <row r="161">
          <cell r="N161">
            <v>39356</v>
          </cell>
          <cell r="O161">
            <v>212.7</v>
          </cell>
          <cell r="P161">
            <v>78.12</v>
          </cell>
        </row>
        <row r="162">
          <cell r="N162">
            <v>39357</v>
          </cell>
          <cell r="O162">
            <v>213</v>
          </cell>
          <cell r="P162">
            <v>76.819999999999993</v>
          </cell>
        </row>
        <row r="163">
          <cell r="N163">
            <v>39358</v>
          </cell>
          <cell r="O163">
            <v>212.4</v>
          </cell>
          <cell r="P163">
            <v>77.849999999999994</v>
          </cell>
        </row>
        <row r="164">
          <cell r="N164">
            <v>39359</v>
          </cell>
          <cell r="O164">
            <v>211.8</v>
          </cell>
          <cell r="P164">
            <v>78</v>
          </cell>
        </row>
        <row r="165">
          <cell r="N165">
            <v>39360</v>
          </cell>
          <cell r="O165">
            <v>211.8</v>
          </cell>
          <cell r="P165">
            <v>78.28</v>
          </cell>
        </row>
        <row r="166">
          <cell r="N166">
            <v>39363</v>
          </cell>
          <cell r="O166">
            <v>212</v>
          </cell>
          <cell r="P166">
            <v>77.900000000000006</v>
          </cell>
        </row>
        <row r="167">
          <cell r="N167">
            <v>39364</v>
          </cell>
          <cell r="O167">
            <v>213.1</v>
          </cell>
          <cell r="P167">
            <v>76.73</v>
          </cell>
        </row>
        <row r="168">
          <cell r="N168">
            <v>39365</v>
          </cell>
          <cell r="O168">
            <v>215.9</v>
          </cell>
          <cell r="P168">
            <v>76.099999999999994</v>
          </cell>
        </row>
        <row r="169">
          <cell r="N169">
            <v>39366</v>
          </cell>
          <cell r="O169">
            <v>218.3</v>
          </cell>
          <cell r="P169">
            <v>76.319999999999993</v>
          </cell>
        </row>
        <row r="170">
          <cell r="N170">
            <v>39367</v>
          </cell>
          <cell r="O170">
            <v>217.3</v>
          </cell>
          <cell r="P170">
            <v>77.25</v>
          </cell>
        </row>
        <row r="171">
          <cell r="N171">
            <v>39370</v>
          </cell>
          <cell r="O171">
            <v>216.7</v>
          </cell>
          <cell r="P171">
            <v>77.5</v>
          </cell>
        </row>
        <row r="172">
          <cell r="N172">
            <v>39371</v>
          </cell>
          <cell r="O172">
            <v>210.5</v>
          </cell>
          <cell r="P172">
            <v>75.040000000000006</v>
          </cell>
        </row>
        <row r="173">
          <cell r="N173">
            <v>39372</v>
          </cell>
          <cell r="O173">
            <v>208.5</v>
          </cell>
          <cell r="P173">
            <v>74.53</v>
          </cell>
        </row>
        <row r="174">
          <cell r="N174">
            <v>39373</v>
          </cell>
          <cell r="O174">
            <v>207.8</v>
          </cell>
          <cell r="P174">
            <v>73.47</v>
          </cell>
        </row>
        <row r="175">
          <cell r="N175">
            <v>39374</v>
          </cell>
          <cell r="O175">
            <v>204.2</v>
          </cell>
          <cell r="P175">
            <v>75</v>
          </cell>
        </row>
        <row r="176">
          <cell r="N176">
            <v>39377</v>
          </cell>
          <cell r="O176">
            <v>202.5</v>
          </cell>
          <cell r="P176">
            <v>75</v>
          </cell>
        </row>
        <row r="177">
          <cell r="N177">
            <v>39378</v>
          </cell>
          <cell r="O177">
            <v>201.6</v>
          </cell>
          <cell r="P177">
            <v>75.260000000000005</v>
          </cell>
        </row>
        <row r="178">
          <cell r="N178">
            <v>39379</v>
          </cell>
          <cell r="O178">
            <v>202.6</v>
          </cell>
          <cell r="P178">
            <v>74.88</v>
          </cell>
        </row>
        <row r="179">
          <cell r="N179">
            <v>39380</v>
          </cell>
          <cell r="O179">
            <v>201.6</v>
          </cell>
          <cell r="P179">
            <v>74.680000000000007</v>
          </cell>
        </row>
        <row r="180">
          <cell r="N180">
            <v>39381</v>
          </cell>
          <cell r="O180">
            <v>200</v>
          </cell>
          <cell r="P180">
            <v>74.14</v>
          </cell>
        </row>
        <row r="181">
          <cell r="N181">
            <v>39384</v>
          </cell>
          <cell r="O181">
            <v>198.1</v>
          </cell>
          <cell r="P181">
            <v>74.349999999999994</v>
          </cell>
        </row>
        <row r="182">
          <cell r="N182">
            <v>39385</v>
          </cell>
          <cell r="O182">
            <v>196.5</v>
          </cell>
          <cell r="P182">
            <v>73.760000000000005</v>
          </cell>
        </row>
        <row r="183">
          <cell r="N183">
            <v>39386</v>
          </cell>
          <cell r="O183">
            <v>197.6</v>
          </cell>
          <cell r="P183">
            <v>74.13</v>
          </cell>
        </row>
        <row r="184">
          <cell r="N184">
            <v>39387</v>
          </cell>
          <cell r="O184">
            <v>195.8</v>
          </cell>
          <cell r="P184">
            <v>73.11</v>
          </cell>
        </row>
        <row r="185">
          <cell r="N185">
            <v>39388</v>
          </cell>
          <cell r="O185">
            <v>194.4</v>
          </cell>
          <cell r="P185">
            <v>74.83</v>
          </cell>
        </row>
        <row r="186">
          <cell r="N186">
            <v>39391</v>
          </cell>
          <cell r="O186">
            <v>194.1</v>
          </cell>
          <cell r="P186">
            <v>74.599999999999994</v>
          </cell>
        </row>
        <row r="187">
          <cell r="N187">
            <v>39392</v>
          </cell>
          <cell r="O187">
            <v>195.3</v>
          </cell>
          <cell r="P187">
            <v>75.31</v>
          </cell>
        </row>
        <row r="188">
          <cell r="N188">
            <v>39393</v>
          </cell>
          <cell r="O188">
            <v>195</v>
          </cell>
          <cell r="P188">
            <v>74.290000000000006</v>
          </cell>
        </row>
        <row r="189">
          <cell r="N189">
            <v>39394</v>
          </cell>
          <cell r="O189">
            <v>193.1</v>
          </cell>
          <cell r="P189">
            <v>75.349999999999994</v>
          </cell>
        </row>
        <row r="190">
          <cell r="N190">
            <v>39395</v>
          </cell>
          <cell r="O190">
            <v>190.3</v>
          </cell>
          <cell r="P190">
            <v>75.09</v>
          </cell>
        </row>
        <row r="191">
          <cell r="N191">
            <v>39398</v>
          </cell>
          <cell r="O191">
            <v>191.7</v>
          </cell>
          <cell r="P191">
            <v>74.33</v>
          </cell>
        </row>
        <row r="192">
          <cell r="N192">
            <v>39399</v>
          </cell>
          <cell r="O192">
            <v>195.2</v>
          </cell>
          <cell r="P192">
            <v>73.78</v>
          </cell>
        </row>
        <row r="193">
          <cell r="N193">
            <v>39400</v>
          </cell>
          <cell r="O193">
            <v>200.2</v>
          </cell>
          <cell r="P193">
            <v>74.209999999999994</v>
          </cell>
        </row>
        <row r="194">
          <cell r="N194">
            <v>39401</v>
          </cell>
          <cell r="O194">
            <v>200.3</v>
          </cell>
          <cell r="P194">
            <v>74.53</v>
          </cell>
        </row>
        <row r="195">
          <cell r="N195">
            <v>39402</v>
          </cell>
          <cell r="O195">
            <v>198.4</v>
          </cell>
          <cell r="P195">
            <v>74.989999999999995</v>
          </cell>
        </row>
        <row r="196">
          <cell r="N196">
            <v>39405</v>
          </cell>
          <cell r="O196">
            <v>195.1</v>
          </cell>
          <cell r="P196">
            <v>75.14</v>
          </cell>
        </row>
        <row r="197">
          <cell r="N197">
            <v>39406</v>
          </cell>
          <cell r="O197">
            <v>199.9</v>
          </cell>
          <cell r="P197">
            <v>75.12</v>
          </cell>
        </row>
        <row r="198">
          <cell r="N198">
            <v>39407</v>
          </cell>
          <cell r="O198">
            <v>201.8</v>
          </cell>
          <cell r="P198">
            <v>74.16</v>
          </cell>
        </row>
        <row r="199">
          <cell r="N199">
            <v>39408</v>
          </cell>
          <cell r="O199">
            <v>213.4</v>
          </cell>
          <cell r="P199">
            <v>74.16</v>
          </cell>
        </row>
        <row r="200">
          <cell r="N200">
            <v>39409</v>
          </cell>
          <cell r="O200">
            <v>214.2</v>
          </cell>
          <cell r="P200">
            <v>74.819999999999993</v>
          </cell>
        </row>
        <row r="201">
          <cell r="N201">
            <v>39412</v>
          </cell>
          <cell r="O201">
            <v>209.5</v>
          </cell>
          <cell r="P201">
            <v>74.55</v>
          </cell>
        </row>
        <row r="202">
          <cell r="N202">
            <v>39413</v>
          </cell>
          <cell r="O202">
            <v>212</v>
          </cell>
          <cell r="P202">
            <v>76.010000000000005</v>
          </cell>
        </row>
        <row r="203">
          <cell r="N203">
            <v>39414</v>
          </cell>
          <cell r="O203">
            <v>212.5</v>
          </cell>
          <cell r="P203">
            <v>76.319999999999993</v>
          </cell>
        </row>
        <row r="204">
          <cell r="N204">
            <v>39415</v>
          </cell>
          <cell r="O204">
            <v>214.1</v>
          </cell>
          <cell r="P204">
            <v>76.239999999999995</v>
          </cell>
        </row>
        <row r="205">
          <cell r="N205">
            <v>39416</v>
          </cell>
          <cell r="O205">
            <v>215.5</v>
          </cell>
          <cell r="P205">
            <v>76.25</v>
          </cell>
        </row>
        <row r="206">
          <cell r="N206">
            <v>39419</v>
          </cell>
          <cell r="O206">
            <v>209</v>
          </cell>
          <cell r="P206">
            <v>73.5</v>
          </cell>
        </row>
        <row r="207">
          <cell r="N207">
            <v>39420</v>
          </cell>
          <cell r="O207">
            <v>209.3</v>
          </cell>
          <cell r="P207">
            <v>72.78</v>
          </cell>
        </row>
        <row r="208">
          <cell r="N208">
            <v>39421</v>
          </cell>
          <cell r="O208">
            <v>211.3</v>
          </cell>
          <cell r="P208">
            <v>66.64</v>
          </cell>
        </row>
        <row r="209">
          <cell r="N209">
            <v>39422</v>
          </cell>
          <cell r="O209">
            <v>204.5</v>
          </cell>
          <cell r="P209">
            <v>66.569999999999993</v>
          </cell>
        </row>
        <row r="210">
          <cell r="N210">
            <v>39423</v>
          </cell>
          <cell r="O210">
            <v>203.7</v>
          </cell>
          <cell r="P210">
            <v>68.489999999999995</v>
          </cell>
        </row>
        <row r="211">
          <cell r="N211">
            <v>39426</v>
          </cell>
          <cell r="O211">
            <v>205</v>
          </cell>
          <cell r="P211">
            <v>69.53</v>
          </cell>
        </row>
        <row r="212">
          <cell r="N212">
            <v>39427</v>
          </cell>
          <cell r="O212">
            <v>204.8</v>
          </cell>
          <cell r="P212">
            <v>69.89</v>
          </cell>
        </row>
        <row r="213">
          <cell r="N213">
            <v>39428</v>
          </cell>
          <cell r="O213">
            <v>205.3</v>
          </cell>
          <cell r="P213">
            <v>70.58</v>
          </cell>
        </row>
        <row r="214">
          <cell r="N214">
            <v>39429</v>
          </cell>
          <cell r="O214">
            <v>200.1</v>
          </cell>
          <cell r="P214">
            <v>69.739999999999995</v>
          </cell>
        </row>
        <row r="215">
          <cell r="N215">
            <v>39430</v>
          </cell>
          <cell r="O215">
            <v>201</v>
          </cell>
          <cell r="P215">
            <v>68.430000000000007</v>
          </cell>
        </row>
        <row r="216">
          <cell r="N216">
            <v>39433</v>
          </cell>
          <cell r="O216">
            <v>198.7</v>
          </cell>
          <cell r="P216">
            <v>67.569999999999993</v>
          </cell>
        </row>
        <row r="217">
          <cell r="N217">
            <v>39434</v>
          </cell>
          <cell r="O217">
            <v>197.9</v>
          </cell>
          <cell r="P217">
            <v>67.290000000000006</v>
          </cell>
        </row>
        <row r="218">
          <cell r="N218">
            <v>39435</v>
          </cell>
          <cell r="O218">
            <v>196.6</v>
          </cell>
          <cell r="P218">
            <v>67.33</v>
          </cell>
        </row>
        <row r="219">
          <cell r="N219">
            <v>39436</v>
          </cell>
          <cell r="O219">
            <v>196.4</v>
          </cell>
          <cell r="P219">
            <v>67.959999999999994</v>
          </cell>
        </row>
        <row r="220">
          <cell r="N220">
            <v>39437</v>
          </cell>
          <cell r="O220">
            <v>195.5</v>
          </cell>
          <cell r="P220">
            <v>67.900000000000006</v>
          </cell>
        </row>
        <row r="221">
          <cell r="N221">
            <v>39440</v>
          </cell>
          <cell r="O221">
            <v>195.5</v>
          </cell>
          <cell r="P221">
            <v>68.12</v>
          </cell>
        </row>
        <row r="222">
          <cell r="N222">
            <v>39441</v>
          </cell>
          <cell r="O222">
            <v>195.5</v>
          </cell>
          <cell r="P222">
            <v>68.12</v>
          </cell>
        </row>
        <row r="223">
          <cell r="N223">
            <v>39442</v>
          </cell>
          <cell r="O223">
            <v>195.5</v>
          </cell>
          <cell r="P223">
            <v>68.06</v>
          </cell>
        </row>
        <row r="224">
          <cell r="N224">
            <v>39443</v>
          </cell>
          <cell r="O224">
            <v>195.6</v>
          </cell>
          <cell r="P224">
            <v>67.13</v>
          </cell>
        </row>
        <row r="225">
          <cell r="N225">
            <v>39444</v>
          </cell>
          <cell r="O225">
            <v>195.6</v>
          </cell>
          <cell r="P225">
            <v>67.510000000000005</v>
          </cell>
        </row>
        <row r="226">
          <cell r="N226">
            <v>39447</v>
          </cell>
          <cell r="O226">
            <v>195.6</v>
          </cell>
          <cell r="P226">
            <v>67.069999999999993</v>
          </cell>
        </row>
        <row r="227">
          <cell r="N227">
            <v>39449</v>
          </cell>
          <cell r="O227">
            <v>195.6</v>
          </cell>
          <cell r="P227">
            <v>67.400000000000006</v>
          </cell>
        </row>
        <row r="228">
          <cell r="N228">
            <v>39450</v>
          </cell>
          <cell r="O228">
            <v>192</v>
          </cell>
          <cell r="P228">
            <v>67.11</v>
          </cell>
        </row>
        <row r="229">
          <cell r="N229">
            <v>39451</v>
          </cell>
          <cell r="O229">
            <v>190</v>
          </cell>
          <cell r="P229">
            <v>66.38</v>
          </cell>
        </row>
        <row r="230">
          <cell r="N230">
            <v>39454</v>
          </cell>
          <cell r="O230">
            <v>192.1</v>
          </cell>
          <cell r="P230">
            <v>66.27</v>
          </cell>
        </row>
        <row r="231">
          <cell r="N231">
            <v>39455</v>
          </cell>
          <cell r="O231">
            <v>203.5</v>
          </cell>
          <cell r="P231">
            <v>68.290000000000006</v>
          </cell>
        </row>
        <row r="232">
          <cell r="N232">
            <v>39456</v>
          </cell>
          <cell r="O232">
            <v>207.7</v>
          </cell>
          <cell r="P232">
            <v>70.11</v>
          </cell>
        </row>
        <row r="233">
          <cell r="N233">
            <v>39457</v>
          </cell>
          <cell r="O233">
            <v>208.6</v>
          </cell>
          <cell r="P233">
            <v>70.88</v>
          </cell>
        </row>
        <row r="234">
          <cell r="N234">
            <v>39458</v>
          </cell>
          <cell r="O234">
            <v>205.9</v>
          </cell>
          <cell r="P234">
            <v>71.5</v>
          </cell>
        </row>
        <row r="235">
          <cell r="N235">
            <v>39461</v>
          </cell>
          <cell r="O235">
            <v>203.3</v>
          </cell>
          <cell r="P235">
            <v>70.64</v>
          </cell>
        </row>
        <row r="236">
          <cell r="N236">
            <v>39462</v>
          </cell>
          <cell r="O236">
            <v>198.1</v>
          </cell>
          <cell r="P236">
            <v>69.62</v>
          </cell>
        </row>
        <row r="237">
          <cell r="N237">
            <v>39463</v>
          </cell>
          <cell r="O237">
            <v>197.7</v>
          </cell>
          <cell r="P237">
            <v>69.94</v>
          </cell>
        </row>
        <row r="238">
          <cell r="N238">
            <v>39464</v>
          </cell>
          <cell r="O238">
            <v>201.6</v>
          </cell>
          <cell r="P238">
            <v>69.75</v>
          </cell>
        </row>
        <row r="239">
          <cell r="N239">
            <v>39465</v>
          </cell>
          <cell r="O239">
            <v>203.5</v>
          </cell>
          <cell r="P239">
            <v>68.77</v>
          </cell>
        </row>
        <row r="240">
          <cell r="N240">
            <v>39468</v>
          </cell>
          <cell r="O240">
            <v>193.8</v>
          </cell>
          <cell r="P240">
            <v>68.77</v>
          </cell>
        </row>
        <row r="241">
          <cell r="N241">
            <v>39469</v>
          </cell>
          <cell r="O241">
            <v>195.5</v>
          </cell>
          <cell r="P241">
            <v>68.349999999999994</v>
          </cell>
        </row>
        <row r="242">
          <cell r="N242">
            <v>39470</v>
          </cell>
          <cell r="O242">
            <v>190.7</v>
          </cell>
          <cell r="P242">
            <v>67.66</v>
          </cell>
        </row>
        <row r="243">
          <cell r="N243">
            <v>39471</v>
          </cell>
          <cell r="O243">
            <v>194.6</v>
          </cell>
          <cell r="P243">
            <v>68.430000000000007</v>
          </cell>
        </row>
        <row r="244">
          <cell r="N244">
            <v>39472</v>
          </cell>
          <cell r="O244">
            <v>194</v>
          </cell>
          <cell r="P244">
            <v>67.790000000000006</v>
          </cell>
        </row>
        <row r="245">
          <cell r="N245">
            <v>39475</v>
          </cell>
          <cell r="O245">
            <v>192.2</v>
          </cell>
          <cell r="P245">
            <v>68.84</v>
          </cell>
        </row>
        <row r="246">
          <cell r="N246">
            <v>39476</v>
          </cell>
          <cell r="O246">
            <v>189.4</v>
          </cell>
          <cell r="P246">
            <v>69.53</v>
          </cell>
        </row>
        <row r="247">
          <cell r="N247">
            <v>39477</v>
          </cell>
          <cell r="O247">
            <v>193.5</v>
          </cell>
          <cell r="P247">
            <v>69.56</v>
          </cell>
        </row>
        <row r="248">
          <cell r="N248">
            <v>39478</v>
          </cell>
          <cell r="O248">
            <v>195.8</v>
          </cell>
          <cell r="P248">
            <v>70.16</v>
          </cell>
        </row>
        <row r="249">
          <cell r="N249">
            <v>39479</v>
          </cell>
          <cell r="O249">
            <v>199.4</v>
          </cell>
          <cell r="P249">
            <v>70.81</v>
          </cell>
        </row>
        <row r="250">
          <cell r="N250">
            <v>39482</v>
          </cell>
          <cell r="O250">
            <v>198.8</v>
          </cell>
          <cell r="P250">
            <v>71.489999999999995</v>
          </cell>
        </row>
        <row r="251">
          <cell r="N251">
            <v>39483</v>
          </cell>
          <cell r="O251">
            <v>194</v>
          </cell>
          <cell r="P251">
            <v>70.78</v>
          </cell>
        </row>
        <row r="252">
          <cell r="N252">
            <v>39484</v>
          </cell>
          <cell r="O252">
            <v>196.1</v>
          </cell>
          <cell r="P252">
            <v>70.52</v>
          </cell>
        </row>
        <row r="253">
          <cell r="N253">
            <v>39485</v>
          </cell>
          <cell r="O253">
            <v>193.1</v>
          </cell>
          <cell r="P253">
            <v>69.92</v>
          </cell>
        </row>
        <row r="254">
          <cell r="N254">
            <v>39486</v>
          </cell>
          <cell r="O254">
            <v>191.6</v>
          </cell>
          <cell r="P254">
            <v>69.790000000000006</v>
          </cell>
        </row>
        <row r="255">
          <cell r="N255">
            <v>39489</v>
          </cell>
          <cell r="O255">
            <v>190.7</v>
          </cell>
          <cell r="P255">
            <v>69.48</v>
          </cell>
        </row>
        <row r="256">
          <cell r="N256">
            <v>39490</v>
          </cell>
          <cell r="O256">
            <v>193</v>
          </cell>
          <cell r="P256">
            <v>69.92</v>
          </cell>
        </row>
        <row r="257">
          <cell r="N257">
            <v>39491</v>
          </cell>
          <cell r="O257">
            <v>197.3</v>
          </cell>
          <cell r="P257">
            <v>70.849999999999994</v>
          </cell>
        </row>
        <row r="258">
          <cell r="N258">
            <v>39492</v>
          </cell>
          <cell r="O258">
            <v>196.7</v>
          </cell>
          <cell r="P258">
            <v>72.12</v>
          </cell>
        </row>
        <row r="259">
          <cell r="N259">
            <v>39493</v>
          </cell>
          <cell r="O259">
            <v>192</v>
          </cell>
          <cell r="P259">
            <v>72.67</v>
          </cell>
        </row>
        <row r="260">
          <cell r="N260">
            <v>39496</v>
          </cell>
          <cell r="O260">
            <v>194</v>
          </cell>
          <cell r="P260">
            <v>72.67</v>
          </cell>
        </row>
        <row r="261">
          <cell r="N261">
            <v>39497</v>
          </cell>
          <cell r="O261">
            <v>194.2</v>
          </cell>
          <cell r="P261">
            <v>72.84</v>
          </cell>
        </row>
        <row r="262">
          <cell r="N262">
            <v>39498</v>
          </cell>
          <cell r="O262">
            <v>192.2</v>
          </cell>
          <cell r="P262">
            <v>72.37</v>
          </cell>
        </row>
        <row r="263">
          <cell r="N263">
            <v>39499</v>
          </cell>
          <cell r="O263">
            <v>194.2</v>
          </cell>
          <cell r="P263">
            <v>71.75</v>
          </cell>
        </row>
        <row r="264">
          <cell r="N264">
            <v>39500</v>
          </cell>
          <cell r="O264">
            <v>196.1</v>
          </cell>
          <cell r="P264">
            <v>71.599000000000004</v>
          </cell>
        </row>
        <row r="265">
          <cell r="N265">
            <v>39503</v>
          </cell>
          <cell r="O265">
            <v>205</v>
          </cell>
          <cell r="P265">
            <v>77.959999999999994</v>
          </cell>
        </row>
        <row r="266">
          <cell r="N266">
            <v>39504</v>
          </cell>
          <cell r="O266">
            <v>206.4</v>
          </cell>
          <cell r="P266">
            <v>77.5</v>
          </cell>
        </row>
        <row r="267">
          <cell r="N267">
            <v>39505</v>
          </cell>
          <cell r="O267">
            <v>208.6</v>
          </cell>
          <cell r="P267">
            <v>76.66</v>
          </cell>
        </row>
        <row r="268">
          <cell r="N268">
            <v>39506</v>
          </cell>
          <cell r="O268">
            <v>206</v>
          </cell>
          <cell r="P268">
            <v>75.86</v>
          </cell>
        </row>
        <row r="269">
          <cell r="N269">
            <v>39507</v>
          </cell>
          <cell r="O269">
            <v>204.9</v>
          </cell>
          <cell r="P269">
            <v>75.75</v>
          </cell>
        </row>
        <row r="270">
          <cell r="N270">
            <v>39510</v>
          </cell>
          <cell r="O270">
            <v>204.1</v>
          </cell>
          <cell r="P270">
            <v>79.180000000000007</v>
          </cell>
        </row>
        <row r="271">
          <cell r="N271">
            <v>39511</v>
          </cell>
          <cell r="O271">
            <v>200</v>
          </cell>
          <cell r="P271">
            <v>80.599999999999994</v>
          </cell>
        </row>
        <row r="272">
          <cell r="N272">
            <v>39512</v>
          </cell>
          <cell r="O272">
            <v>199.1</v>
          </cell>
          <cell r="P272">
            <v>80.760000000000005</v>
          </cell>
        </row>
        <row r="273">
          <cell r="N273">
            <v>39513</v>
          </cell>
          <cell r="O273">
            <v>198.2</v>
          </cell>
          <cell r="P273">
            <v>79.489999999999995</v>
          </cell>
        </row>
        <row r="274">
          <cell r="N274">
            <v>39514</v>
          </cell>
          <cell r="O274">
            <v>193.9</v>
          </cell>
          <cell r="P274">
            <v>79.39</v>
          </cell>
        </row>
        <row r="275">
          <cell r="N275">
            <v>39517</v>
          </cell>
          <cell r="O275">
            <v>191.1</v>
          </cell>
          <cell r="P275">
            <v>78.209999999999994</v>
          </cell>
        </row>
        <row r="276">
          <cell r="N276">
            <v>39518</v>
          </cell>
          <cell r="O276">
            <v>191.4</v>
          </cell>
          <cell r="P276">
            <v>79.28</v>
          </cell>
        </row>
        <row r="277">
          <cell r="N277">
            <v>39519</v>
          </cell>
          <cell r="O277">
            <v>190.7</v>
          </cell>
          <cell r="P277">
            <v>80.150000000000006</v>
          </cell>
        </row>
        <row r="278">
          <cell r="N278">
            <v>39520</v>
          </cell>
          <cell r="O278">
            <v>188.8</v>
          </cell>
          <cell r="P278">
            <v>81.430000000000007</v>
          </cell>
        </row>
        <row r="279">
          <cell r="N279">
            <v>39521</v>
          </cell>
          <cell r="O279">
            <v>187.3</v>
          </cell>
          <cell r="P279">
            <v>78.83</v>
          </cell>
        </row>
        <row r="280">
          <cell r="N280">
            <v>39524</v>
          </cell>
          <cell r="O280">
            <v>182.1</v>
          </cell>
          <cell r="P280">
            <v>77.27</v>
          </cell>
        </row>
        <row r="281">
          <cell r="N281">
            <v>39525</v>
          </cell>
          <cell r="O281">
            <v>186</v>
          </cell>
          <cell r="P281">
            <v>78.44</v>
          </cell>
        </row>
        <row r="282">
          <cell r="N282">
            <v>39526</v>
          </cell>
          <cell r="O282">
            <v>184.6</v>
          </cell>
          <cell r="P282">
            <v>78.05</v>
          </cell>
        </row>
        <row r="283">
          <cell r="N283">
            <v>39527</v>
          </cell>
          <cell r="O283">
            <v>186.5</v>
          </cell>
          <cell r="P283">
            <v>79.260000000000005</v>
          </cell>
        </row>
        <row r="284">
          <cell r="N284">
            <v>39531</v>
          </cell>
          <cell r="O284">
            <v>186.5</v>
          </cell>
          <cell r="P284">
            <v>78.84</v>
          </cell>
        </row>
        <row r="285">
          <cell r="N285">
            <v>39532</v>
          </cell>
          <cell r="O285">
            <v>189.5</v>
          </cell>
          <cell r="P285">
            <v>80.37</v>
          </cell>
        </row>
        <row r="286">
          <cell r="N286">
            <v>39533</v>
          </cell>
          <cell r="O286">
            <v>187.3</v>
          </cell>
          <cell r="P286">
            <v>82.01</v>
          </cell>
        </row>
        <row r="287">
          <cell r="N287">
            <v>39534</v>
          </cell>
          <cell r="O287">
            <v>189.6</v>
          </cell>
          <cell r="P287">
            <v>80.13</v>
          </cell>
        </row>
        <row r="288">
          <cell r="N288">
            <v>39535</v>
          </cell>
          <cell r="O288">
            <v>188.4</v>
          </cell>
          <cell r="P288">
            <v>80</v>
          </cell>
        </row>
        <row r="289">
          <cell r="N289">
            <v>39538</v>
          </cell>
          <cell r="O289">
            <v>186.9</v>
          </cell>
          <cell r="P289">
            <v>81.180000000000007</v>
          </cell>
        </row>
        <row r="290">
          <cell r="N290">
            <v>39539</v>
          </cell>
          <cell r="O290">
            <v>191.1</v>
          </cell>
          <cell r="P290">
            <v>81.040000000000006</v>
          </cell>
        </row>
        <row r="291">
          <cell r="N291">
            <v>39540</v>
          </cell>
          <cell r="O291">
            <v>192.5</v>
          </cell>
          <cell r="P291">
            <v>79.8</v>
          </cell>
        </row>
        <row r="292">
          <cell r="N292">
            <v>39541</v>
          </cell>
          <cell r="O292">
            <v>190.2</v>
          </cell>
          <cell r="P292">
            <v>79.42</v>
          </cell>
        </row>
        <row r="293">
          <cell r="N293">
            <v>39542</v>
          </cell>
          <cell r="O293">
            <v>190</v>
          </cell>
          <cell r="P293">
            <v>79.73</v>
          </cell>
        </row>
        <row r="294">
          <cell r="N294">
            <v>39545</v>
          </cell>
          <cell r="O294">
            <v>190.2</v>
          </cell>
          <cell r="P294">
            <v>78.650000000000006</v>
          </cell>
        </row>
        <row r="295">
          <cell r="N295">
            <v>39546</v>
          </cell>
          <cell r="O295">
            <v>188.3</v>
          </cell>
          <cell r="P295">
            <v>79.040000000000006</v>
          </cell>
        </row>
        <row r="296">
          <cell r="N296">
            <v>39547</v>
          </cell>
          <cell r="O296">
            <v>182.5</v>
          </cell>
          <cell r="P296">
            <v>77.709999999999994</v>
          </cell>
        </row>
        <row r="297">
          <cell r="N297">
            <v>39548</v>
          </cell>
          <cell r="O297">
            <v>180.7</v>
          </cell>
          <cell r="P297">
            <v>78</v>
          </cell>
        </row>
        <row r="298">
          <cell r="N298">
            <v>39549</v>
          </cell>
          <cell r="O298">
            <v>178.4</v>
          </cell>
          <cell r="P298">
            <v>76.790000000000006</v>
          </cell>
        </row>
        <row r="299">
          <cell r="N299">
            <v>39552</v>
          </cell>
          <cell r="O299">
            <v>173</v>
          </cell>
          <cell r="P299">
            <v>74.69</v>
          </cell>
        </row>
        <row r="300">
          <cell r="N300">
            <v>39553</v>
          </cell>
          <cell r="O300">
            <v>167</v>
          </cell>
          <cell r="P300">
            <v>74.06</v>
          </cell>
        </row>
        <row r="301">
          <cell r="N301">
            <v>39554</v>
          </cell>
          <cell r="O301">
            <v>170.6</v>
          </cell>
          <cell r="P301">
            <v>74.180000000000007</v>
          </cell>
        </row>
        <row r="302">
          <cell r="N302">
            <v>39555</v>
          </cell>
          <cell r="O302">
            <v>164.6</v>
          </cell>
          <cell r="P302">
            <v>73.31</v>
          </cell>
        </row>
        <row r="303">
          <cell r="N303">
            <v>39556</v>
          </cell>
          <cell r="O303">
            <v>170.6</v>
          </cell>
          <cell r="P303">
            <v>72.72</v>
          </cell>
        </row>
        <row r="304">
          <cell r="N304">
            <v>39559</v>
          </cell>
          <cell r="O304">
            <v>171.4</v>
          </cell>
          <cell r="P304">
            <v>71.91</v>
          </cell>
        </row>
        <row r="305">
          <cell r="N305">
            <v>39560</v>
          </cell>
          <cell r="O305">
            <v>171</v>
          </cell>
          <cell r="P305">
            <v>74.09</v>
          </cell>
        </row>
        <row r="306">
          <cell r="N306">
            <v>39561</v>
          </cell>
          <cell r="O306">
            <v>170.6</v>
          </cell>
          <cell r="P306">
            <v>73.69</v>
          </cell>
        </row>
        <row r="307">
          <cell r="N307">
            <v>39562</v>
          </cell>
          <cell r="O307">
            <v>174.5</v>
          </cell>
          <cell r="P307">
            <v>72.92</v>
          </cell>
        </row>
        <row r="308">
          <cell r="N308">
            <v>39563</v>
          </cell>
          <cell r="O308">
            <v>175.5</v>
          </cell>
          <cell r="P308">
            <v>71.97</v>
          </cell>
        </row>
        <row r="309">
          <cell r="N309">
            <v>39566</v>
          </cell>
          <cell r="O309">
            <v>177</v>
          </cell>
          <cell r="P309">
            <v>73.16</v>
          </cell>
        </row>
        <row r="310">
          <cell r="N310">
            <v>39567</v>
          </cell>
          <cell r="O310">
            <v>173.2</v>
          </cell>
          <cell r="P310">
            <v>67.930000000000007</v>
          </cell>
        </row>
        <row r="311">
          <cell r="N311">
            <v>39568</v>
          </cell>
          <cell r="O311">
            <v>172.8</v>
          </cell>
          <cell r="P311">
            <v>68.2</v>
          </cell>
        </row>
        <row r="312">
          <cell r="N312">
            <v>39569</v>
          </cell>
          <cell r="O312">
            <v>172.8</v>
          </cell>
          <cell r="P312">
            <v>68.349999999999994</v>
          </cell>
        </row>
        <row r="313">
          <cell r="N313">
            <v>39570</v>
          </cell>
          <cell r="O313">
            <v>174</v>
          </cell>
          <cell r="P313">
            <v>67.239999999999995</v>
          </cell>
        </row>
        <row r="314">
          <cell r="N314">
            <v>39573</v>
          </cell>
          <cell r="O314">
            <v>173.2</v>
          </cell>
          <cell r="P314">
            <v>67.790000000000006</v>
          </cell>
        </row>
        <row r="315">
          <cell r="N315">
            <v>39574</v>
          </cell>
          <cell r="O315">
            <v>169.1</v>
          </cell>
          <cell r="P315">
            <v>68.17</v>
          </cell>
        </row>
        <row r="316">
          <cell r="N316">
            <v>39575</v>
          </cell>
          <cell r="O316">
            <v>171.1</v>
          </cell>
          <cell r="P316">
            <v>67.650000000000006</v>
          </cell>
        </row>
        <row r="317">
          <cell r="N317">
            <v>39576</v>
          </cell>
          <cell r="O317">
            <v>168.8</v>
          </cell>
          <cell r="P317">
            <v>68.319999999999993</v>
          </cell>
        </row>
        <row r="318">
          <cell r="N318">
            <v>39577</v>
          </cell>
          <cell r="O318">
            <v>167</v>
          </cell>
          <cell r="P318">
            <v>68.53</v>
          </cell>
        </row>
        <row r="319">
          <cell r="N319">
            <v>39580</v>
          </cell>
          <cell r="O319">
            <v>167</v>
          </cell>
          <cell r="P319">
            <v>68.37</v>
          </cell>
        </row>
        <row r="320">
          <cell r="N320">
            <v>39581</v>
          </cell>
          <cell r="O320">
            <v>171.5</v>
          </cell>
          <cell r="P320">
            <v>68.55</v>
          </cell>
        </row>
        <row r="321">
          <cell r="N321">
            <v>39582</v>
          </cell>
          <cell r="O321">
            <v>173.6</v>
          </cell>
          <cell r="P321">
            <v>69.260000000000005</v>
          </cell>
        </row>
        <row r="322">
          <cell r="N322">
            <v>39583</v>
          </cell>
          <cell r="O322">
            <v>177.9</v>
          </cell>
          <cell r="P322">
            <v>68.83</v>
          </cell>
        </row>
        <row r="323">
          <cell r="N323">
            <v>39584</v>
          </cell>
          <cell r="O323">
            <v>177.9</v>
          </cell>
          <cell r="P323">
            <v>70.19</v>
          </cell>
        </row>
        <row r="324">
          <cell r="N324">
            <v>39587</v>
          </cell>
          <cell r="O324">
            <v>181.3</v>
          </cell>
          <cell r="P324">
            <v>70.2</v>
          </cell>
        </row>
        <row r="325">
          <cell r="N325">
            <v>39588</v>
          </cell>
          <cell r="O325">
            <v>179.3</v>
          </cell>
          <cell r="P325">
            <v>69.459999999999994</v>
          </cell>
        </row>
        <row r="326">
          <cell r="N326">
            <v>39589</v>
          </cell>
          <cell r="O326">
            <v>178.5</v>
          </cell>
          <cell r="P326">
            <v>68.22</v>
          </cell>
        </row>
        <row r="327">
          <cell r="N327">
            <v>39590</v>
          </cell>
          <cell r="O327">
            <v>178.6</v>
          </cell>
          <cell r="P327">
            <v>68.89</v>
          </cell>
        </row>
        <row r="328">
          <cell r="N328">
            <v>39591</v>
          </cell>
          <cell r="O328">
            <v>174.9</v>
          </cell>
          <cell r="P328">
            <v>68.53</v>
          </cell>
        </row>
        <row r="329">
          <cell r="N329">
            <v>39594</v>
          </cell>
          <cell r="O329">
            <v>172.7</v>
          </cell>
          <cell r="P329">
            <v>68.53</v>
          </cell>
        </row>
        <row r="330">
          <cell r="N330">
            <v>39595</v>
          </cell>
          <cell r="O330">
            <v>176</v>
          </cell>
          <cell r="P330">
            <v>67.56</v>
          </cell>
        </row>
        <row r="331">
          <cell r="N331">
            <v>39596</v>
          </cell>
          <cell r="O331">
            <v>177.5</v>
          </cell>
          <cell r="P331">
            <v>68.06</v>
          </cell>
        </row>
        <row r="332">
          <cell r="N332">
            <v>39597</v>
          </cell>
          <cell r="O332">
            <v>180.2</v>
          </cell>
          <cell r="P332">
            <v>71.010000000000005</v>
          </cell>
        </row>
        <row r="333">
          <cell r="N333">
            <v>39598</v>
          </cell>
          <cell r="O333">
            <v>179.7</v>
          </cell>
          <cell r="P333">
            <v>70.87</v>
          </cell>
        </row>
        <row r="334">
          <cell r="N334">
            <v>39601</v>
          </cell>
          <cell r="O334">
            <v>188</v>
          </cell>
          <cell r="P334">
            <v>73.95</v>
          </cell>
        </row>
        <row r="335">
          <cell r="N335">
            <v>39602</v>
          </cell>
          <cell r="O335">
            <v>187</v>
          </cell>
          <cell r="P335">
            <v>72.7</v>
          </cell>
        </row>
        <row r="336">
          <cell r="N336">
            <v>39603</v>
          </cell>
          <cell r="O336">
            <v>183.5</v>
          </cell>
          <cell r="P336">
            <v>72.47</v>
          </cell>
        </row>
        <row r="337">
          <cell r="N337">
            <v>39604</v>
          </cell>
          <cell r="O337">
            <v>184.8</v>
          </cell>
          <cell r="P337">
            <v>73.11</v>
          </cell>
        </row>
        <row r="338">
          <cell r="N338">
            <v>39605</v>
          </cell>
          <cell r="O338">
            <v>180.8</v>
          </cell>
          <cell r="P338">
            <v>73.69</v>
          </cell>
        </row>
        <row r="339">
          <cell r="N339">
            <v>39608</v>
          </cell>
          <cell r="O339">
            <v>180.4</v>
          </cell>
          <cell r="P339">
            <v>74.09</v>
          </cell>
        </row>
        <row r="340">
          <cell r="N340">
            <v>39609</v>
          </cell>
          <cell r="O340">
            <v>177.9</v>
          </cell>
          <cell r="P340">
            <v>74.349999999999994</v>
          </cell>
        </row>
        <row r="341">
          <cell r="N341">
            <v>39610</v>
          </cell>
          <cell r="O341">
            <v>176.8</v>
          </cell>
          <cell r="P341">
            <v>73.91</v>
          </cell>
        </row>
        <row r="342">
          <cell r="N342">
            <v>39611</v>
          </cell>
          <cell r="O342">
            <v>177.9</v>
          </cell>
          <cell r="P342">
            <v>73.8</v>
          </cell>
        </row>
        <row r="343">
          <cell r="N343">
            <v>39612</v>
          </cell>
          <cell r="O343">
            <v>179</v>
          </cell>
          <cell r="P343">
            <v>73.77</v>
          </cell>
        </row>
        <row r="344">
          <cell r="N344">
            <v>39615</v>
          </cell>
          <cell r="O344">
            <v>176.2</v>
          </cell>
          <cell r="P344">
            <v>74.650000000000006</v>
          </cell>
        </row>
        <row r="345">
          <cell r="N345">
            <v>39616</v>
          </cell>
          <cell r="O345">
            <v>175.8</v>
          </cell>
          <cell r="P345">
            <v>75.17</v>
          </cell>
        </row>
        <row r="346">
          <cell r="N346">
            <v>39617</v>
          </cell>
          <cell r="O346">
            <v>174.6</v>
          </cell>
          <cell r="P346">
            <v>74.36</v>
          </cell>
        </row>
        <row r="347">
          <cell r="N347">
            <v>39618</v>
          </cell>
          <cell r="O347">
            <v>175.8</v>
          </cell>
          <cell r="P347">
            <v>75.06</v>
          </cell>
        </row>
        <row r="348">
          <cell r="N348">
            <v>39619</v>
          </cell>
          <cell r="O348">
            <v>171.5</v>
          </cell>
          <cell r="P348">
            <v>74.760000000000005</v>
          </cell>
        </row>
        <row r="349">
          <cell r="N349">
            <v>39622</v>
          </cell>
          <cell r="O349">
            <v>173.3</v>
          </cell>
          <cell r="P349">
            <v>74.180000000000007</v>
          </cell>
        </row>
        <row r="350">
          <cell r="N350">
            <v>39623</v>
          </cell>
          <cell r="O350">
            <v>175.2</v>
          </cell>
          <cell r="P350">
            <v>73.45</v>
          </cell>
        </row>
        <row r="351">
          <cell r="N351">
            <v>39624</v>
          </cell>
          <cell r="O351">
            <v>176.3</v>
          </cell>
          <cell r="P351">
            <v>73.78</v>
          </cell>
        </row>
        <row r="352">
          <cell r="N352">
            <v>39625</v>
          </cell>
          <cell r="O352">
            <v>175.8</v>
          </cell>
          <cell r="P352">
            <v>72.44</v>
          </cell>
        </row>
        <row r="353">
          <cell r="N353">
            <v>39626</v>
          </cell>
          <cell r="O353">
            <v>175.1</v>
          </cell>
          <cell r="P353">
            <v>72.72</v>
          </cell>
        </row>
        <row r="354">
          <cell r="N354">
            <v>39629</v>
          </cell>
          <cell r="O354">
            <v>184</v>
          </cell>
          <cell r="P354">
            <v>75.900000000000006</v>
          </cell>
        </row>
        <row r="355">
          <cell r="N355">
            <v>39630</v>
          </cell>
          <cell r="O355">
            <v>181.8</v>
          </cell>
          <cell r="P355">
            <v>78.56</v>
          </cell>
        </row>
        <row r="356">
          <cell r="N356">
            <v>39631</v>
          </cell>
          <cell r="O356">
            <v>183.6</v>
          </cell>
          <cell r="P356">
            <v>78.14</v>
          </cell>
        </row>
        <row r="357">
          <cell r="N357">
            <v>39632</v>
          </cell>
          <cell r="O357">
            <v>182.8</v>
          </cell>
          <cell r="P357">
            <v>77.94</v>
          </cell>
        </row>
        <row r="358">
          <cell r="N358">
            <v>39633</v>
          </cell>
          <cell r="O358">
            <v>180</v>
          </cell>
          <cell r="P358">
            <v>77.94</v>
          </cell>
        </row>
        <row r="359">
          <cell r="N359">
            <v>39636</v>
          </cell>
          <cell r="O359">
            <v>179.1</v>
          </cell>
          <cell r="P359">
            <v>75.930000000000007</v>
          </cell>
        </row>
        <row r="360">
          <cell r="N360">
            <v>39637</v>
          </cell>
          <cell r="O360">
            <v>180.7</v>
          </cell>
          <cell r="P360">
            <v>77.91</v>
          </cell>
        </row>
        <row r="361">
          <cell r="N361">
            <v>39638</v>
          </cell>
          <cell r="O361">
            <v>183.7</v>
          </cell>
          <cell r="P361">
            <v>78.09</v>
          </cell>
        </row>
        <row r="362">
          <cell r="N362">
            <v>39639</v>
          </cell>
          <cell r="O362">
            <v>185.8</v>
          </cell>
          <cell r="P362">
            <v>77.91</v>
          </cell>
        </row>
        <row r="363">
          <cell r="N363">
            <v>39640</v>
          </cell>
          <cell r="O363">
            <v>180.3</v>
          </cell>
          <cell r="P363">
            <v>77.75</v>
          </cell>
        </row>
        <row r="364">
          <cell r="N364">
            <v>39643</v>
          </cell>
          <cell r="O364">
            <v>182</v>
          </cell>
          <cell r="P364">
            <v>75.39</v>
          </cell>
        </row>
        <row r="365">
          <cell r="N365">
            <v>39644</v>
          </cell>
          <cell r="O365">
            <v>184</v>
          </cell>
          <cell r="P365">
            <v>79.25</v>
          </cell>
        </row>
        <row r="366">
          <cell r="N366">
            <v>39645</v>
          </cell>
          <cell r="O366">
            <v>180.5</v>
          </cell>
          <cell r="P366">
            <v>78.77</v>
          </cell>
        </row>
        <row r="367">
          <cell r="N367">
            <v>39646</v>
          </cell>
          <cell r="O367">
            <v>176.8</v>
          </cell>
          <cell r="P367">
            <v>81.16</v>
          </cell>
        </row>
        <row r="368">
          <cell r="N368">
            <v>39647</v>
          </cell>
          <cell r="O368">
            <v>179.6</v>
          </cell>
          <cell r="P368">
            <v>81.819999999999993</v>
          </cell>
        </row>
        <row r="369">
          <cell r="N369">
            <v>39650</v>
          </cell>
          <cell r="O369">
            <v>171</v>
          </cell>
          <cell r="P369">
            <v>93.88</v>
          </cell>
        </row>
        <row r="370">
          <cell r="N370">
            <v>39651</v>
          </cell>
          <cell r="O370">
            <v>177.2</v>
          </cell>
          <cell r="P370">
            <v>93.55</v>
          </cell>
        </row>
        <row r="371">
          <cell r="N371">
            <v>39652</v>
          </cell>
          <cell r="O371">
            <v>179.4</v>
          </cell>
          <cell r="P371">
            <v>93.73</v>
          </cell>
        </row>
        <row r="372">
          <cell r="N372">
            <v>39653</v>
          </cell>
          <cell r="O372">
            <v>182.5</v>
          </cell>
          <cell r="P372">
            <v>94.65</v>
          </cell>
        </row>
        <row r="373">
          <cell r="N373">
            <v>39654</v>
          </cell>
          <cell r="O373">
            <v>188.9</v>
          </cell>
          <cell r="P373">
            <v>96</v>
          </cell>
        </row>
        <row r="374">
          <cell r="N374">
            <v>39657</v>
          </cell>
          <cell r="O374">
            <v>186.8</v>
          </cell>
          <cell r="P374">
            <v>95.32</v>
          </cell>
        </row>
        <row r="375">
          <cell r="N375">
            <v>39658</v>
          </cell>
          <cell r="O375">
            <v>186.3</v>
          </cell>
          <cell r="P375">
            <v>94.58</v>
          </cell>
        </row>
        <row r="376">
          <cell r="N376">
            <v>39659</v>
          </cell>
          <cell r="O376">
            <v>189.2</v>
          </cell>
          <cell r="P376">
            <v>95</v>
          </cell>
        </row>
        <row r="377">
          <cell r="N377">
            <v>39660</v>
          </cell>
          <cell r="O377">
            <v>194.3</v>
          </cell>
          <cell r="P377">
            <v>95.25</v>
          </cell>
        </row>
        <row r="378">
          <cell r="N378">
            <v>39661</v>
          </cell>
          <cell r="O378">
            <v>194.3</v>
          </cell>
          <cell r="P378">
            <v>95.35</v>
          </cell>
        </row>
        <row r="379">
          <cell r="N379">
            <v>39664</v>
          </cell>
          <cell r="O379">
            <v>193.9</v>
          </cell>
          <cell r="P379">
            <v>95.72</v>
          </cell>
        </row>
        <row r="380">
          <cell r="N380">
            <v>39665</v>
          </cell>
          <cell r="O380">
            <v>195.5</v>
          </cell>
          <cell r="P380">
            <v>96</v>
          </cell>
        </row>
        <row r="381">
          <cell r="N381">
            <v>39666</v>
          </cell>
          <cell r="O381">
            <v>191</v>
          </cell>
          <cell r="P381">
            <v>96.05</v>
          </cell>
        </row>
        <row r="382">
          <cell r="N382">
            <v>39667</v>
          </cell>
          <cell r="O382">
            <v>186.4</v>
          </cell>
          <cell r="P382">
            <v>96.89</v>
          </cell>
        </row>
        <row r="383">
          <cell r="N383">
            <v>39668</v>
          </cell>
          <cell r="O383">
            <v>189.6</v>
          </cell>
          <cell r="P383">
            <v>96.95</v>
          </cell>
        </row>
        <row r="384">
          <cell r="N384">
            <v>39671</v>
          </cell>
          <cell r="O384">
            <v>186.4</v>
          </cell>
          <cell r="P384">
            <v>97.83</v>
          </cell>
        </row>
        <row r="385">
          <cell r="N385">
            <v>39672</v>
          </cell>
          <cell r="O385">
            <v>185.4</v>
          </cell>
          <cell r="P385">
            <v>97.85</v>
          </cell>
        </row>
        <row r="386">
          <cell r="N386">
            <v>39673</v>
          </cell>
          <cell r="O386">
            <v>187.4</v>
          </cell>
          <cell r="P386">
            <v>98.37</v>
          </cell>
        </row>
        <row r="387">
          <cell r="N387">
            <v>39674</v>
          </cell>
          <cell r="O387">
            <v>187.8</v>
          </cell>
          <cell r="P387">
            <v>98.81</v>
          </cell>
        </row>
        <row r="388">
          <cell r="N388">
            <v>39675</v>
          </cell>
          <cell r="O388">
            <v>189</v>
          </cell>
          <cell r="P388">
            <v>98.23</v>
          </cell>
        </row>
        <row r="389">
          <cell r="N389">
            <v>39678</v>
          </cell>
          <cell r="O389">
            <v>187.3</v>
          </cell>
          <cell r="P389">
            <v>98.63</v>
          </cell>
        </row>
        <row r="390">
          <cell r="N390">
            <v>39679</v>
          </cell>
          <cell r="O390">
            <v>187</v>
          </cell>
          <cell r="P390">
            <v>98.57</v>
          </cell>
        </row>
        <row r="391">
          <cell r="N391">
            <v>39680</v>
          </cell>
          <cell r="O391">
            <v>185.6</v>
          </cell>
          <cell r="P391">
            <v>97.99</v>
          </cell>
        </row>
        <row r="392">
          <cell r="N392">
            <v>39681</v>
          </cell>
          <cell r="O392">
            <v>182</v>
          </cell>
          <cell r="P392">
            <v>97.43</v>
          </cell>
        </row>
        <row r="393">
          <cell r="N393">
            <v>39682</v>
          </cell>
          <cell r="O393">
            <v>183.1</v>
          </cell>
          <cell r="P393">
            <v>98.06</v>
          </cell>
        </row>
        <row r="394">
          <cell r="N394">
            <v>39685</v>
          </cell>
          <cell r="O394">
            <v>181.7</v>
          </cell>
          <cell r="P394">
            <v>97.38</v>
          </cell>
        </row>
        <row r="395">
          <cell r="N395">
            <v>39686</v>
          </cell>
          <cell r="O395">
            <v>183.8</v>
          </cell>
          <cell r="P395">
            <v>98.11</v>
          </cell>
        </row>
        <row r="396">
          <cell r="N396">
            <v>39687</v>
          </cell>
          <cell r="O396">
            <v>183.3</v>
          </cell>
          <cell r="P396">
            <v>97.9</v>
          </cell>
        </row>
        <row r="397">
          <cell r="N397">
            <v>39688</v>
          </cell>
          <cell r="O397">
            <v>185.6</v>
          </cell>
          <cell r="P397">
            <v>98.45</v>
          </cell>
        </row>
        <row r="398">
          <cell r="N398">
            <v>39689</v>
          </cell>
          <cell r="O398">
            <v>186</v>
          </cell>
          <cell r="P398">
            <v>98.75</v>
          </cell>
        </row>
        <row r="399">
          <cell r="N399">
            <v>39692</v>
          </cell>
          <cell r="O399">
            <v>185</v>
          </cell>
          <cell r="P399">
            <v>98.75</v>
          </cell>
        </row>
        <row r="400">
          <cell r="N400">
            <v>39693</v>
          </cell>
          <cell r="O400">
            <v>188.1</v>
          </cell>
          <cell r="P400">
            <v>98.29</v>
          </cell>
        </row>
        <row r="401">
          <cell r="N401">
            <v>39694</v>
          </cell>
          <cell r="O401">
            <v>186.8</v>
          </cell>
          <cell r="P401">
            <v>97.68</v>
          </cell>
        </row>
        <row r="402">
          <cell r="N402">
            <v>39695</v>
          </cell>
          <cell r="O402">
            <v>184</v>
          </cell>
          <cell r="P402">
            <v>96.5</v>
          </cell>
        </row>
        <row r="403">
          <cell r="N403">
            <v>39696</v>
          </cell>
          <cell r="O403">
            <v>183.4</v>
          </cell>
          <cell r="P403">
            <v>96.64</v>
          </cell>
        </row>
        <row r="404">
          <cell r="N404">
            <v>39699</v>
          </cell>
          <cell r="O404">
            <v>186</v>
          </cell>
          <cell r="P404">
            <v>94.91</v>
          </cell>
        </row>
        <row r="405">
          <cell r="N405">
            <v>39700</v>
          </cell>
          <cell r="O405">
            <v>185.2</v>
          </cell>
          <cell r="P405">
            <v>94.25</v>
          </cell>
        </row>
        <row r="406">
          <cell r="N406">
            <v>39701</v>
          </cell>
          <cell r="O406">
            <v>189.2</v>
          </cell>
          <cell r="P406">
            <v>95.69</v>
          </cell>
        </row>
        <row r="407">
          <cell r="N407">
            <v>39702</v>
          </cell>
          <cell r="O407">
            <v>188.5</v>
          </cell>
          <cell r="P407">
            <v>97.1</v>
          </cell>
        </row>
        <row r="408">
          <cell r="N408">
            <v>39703</v>
          </cell>
          <cell r="O408">
            <v>190.8</v>
          </cell>
          <cell r="P408">
            <v>96.56</v>
          </cell>
        </row>
        <row r="409">
          <cell r="N409">
            <v>39706</v>
          </cell>
          <cell r="O409">
            <v>186.8</v>
          </cell>
          <cell r="P409">
            <v>93.83</v>
          </cell>
        </row>
        <row r="410">
          <cell r="N410">
            <v>39707</v>
          </cell>
          <cell r="O410">
            <v>181</v>
          </cell>
          <cell r="P410">
            <v>93.39</v>
          </cell>
        </row>
        <row r="411">
          <cell r="N411">
            <v>39708</v>
          </cell>
          <cell r="O411">
            <v>182</v>
          </cell>
          <cell r="P411">
            <v>89.6</v>
          </cell>
        </row>
        <row r="412">
          <cell r="N412">
            <v>39709</v>
          </cell>
          <cell r="O412">
            <v>183</v>
          </cell>
          <cell r="P412">
            <v>90.7</v>
          </cell>
        </row>
        <row r="413">
          <cell r="N413">
            <v>39710</v>
          </cell>
          <cell r="O413">
            <v>180.1</v>
          </cell>
          <cell r="P413">
            <v>92.27</v>
          </cell>
        </row>
        <row r="414">
          <cell r="N414">
            <v>39713</v>
          </cell>
          <cell r="O414">
            <v>176</v>
          </cell>
          <cell r="P414">
            <v>92.3</v>
          </cell>
        </row>
        <row r="415">
          <cell r="N415">
            <v>39714</v>
          </cell>
          <cell r="O415">
            <v>176.4</v>
          </cell>
          <cell r="P415">
            <v>91.49</v>
          </cell>
        </row>
        <row r="416">
          <cell r="N416">
            <v>39715</v>
          </cell>
          <cell r="O416">
            <v>174.5</v>
          </cell>
          <cell r="P416">
            <v>90.4</v>
          </cell>
        </row>
        <row r="417">
          <cell r="N417">
            <v>39716</v>
          </cell>
          <cell r="O417">
            <v>178.4</v>
          </cell>
          <cell r="P417">
            <v>91.75</v>
          </cell>
        </row>
        <row r="418">
          <cell r="N418">
            <v>39717</v>
          </cell>
          <cell r="O418">
            <v>176</v>
          </cell>
          <cell r="P418">
            <v>91.19</v>
          </cell>
        </row>
        <row r="419">
          <cell r="N419">
            <v>39720</v>
          </cell>
          <cell r="O419">
            <v>169.6</v>
          </cell>
          <cell r="P419">
            <v>85.3</v>
          </cell>
        </row>
        <row r="420">
          <cell r="N420">
            <v>39721</v>
          </cell>
          <cell r="O420">
            <v>174.5</v>
          </cell>
          <cell r="P420">
            <v>88.68</v>
          </cell>
        </row>
        <row r="421">
          <cell r="N421">
            <v>39722</v>
          </cell>
          <cell r="O421">
            <v>178.4</v>
          </cell>
          <cell r="P421">
            <v>86.5</v>
          </cell>
        </row>
        <row r="422">
          <cell r="N422">
            <v>39723</v>
          </cell>
          <cell r="O422">
            <v>179.5</v>
          </cell>
          <cell r="P422">
            <v>86.51</v>
          </cell>
        </row>
        <row r="423">
          <cell r="N423">
            <v>39724</v>
          </cell>
          <cell r="O423">
            <v>181.1</v>
          </cell>
          <cell r="P423">
            <v>87.53</v>
          </cell>
        </row>
        <row r="424">
          <cell r="N424">
            <v>39727</v>
          </cell>
          <cell r="O424">
            <v>171.9</v>
          </cell>
          <cell r="P424">
            <v>80.62</v>
          </cell>
        </row>
        <row r="425">
          <cell r="N425">
            <v>39728</v>
          </cell>
          <cell r="O425">
            <v>175</v>
          </cell>
          <cell r="P425">
            <v>78.19</v>
          </cell>
        </row>
        <row r="426">
          <cell r="N426">
            <v>39729</v>
          </cell>
          <cell r="O426">
            <v>167.1</v>
          </cell>
          <cell r="P426">
            <v>80.56</v>
          </cell>
        </row>
        <row r="427">
          <cell r="N427">
            <v>39730</v>
          </cell>
          <cell r="O427">
            <v>154.4</v>
          </cell>
          <cell r="P427">
            <v>78.75</v>
          </cell>
        </row>
        <row r="428">
          <cell r="N428">
            <v>39731</v>
          </cell>
          <cell r="O428">
            <v>148.19999999999999</v>
          </cell>
          <cell r="P428">
            <v>73</v>
          </cell>
        </row>
        <row r="429">
          <cell r="N429">
            <v>39734</v>
          </cell>
          <cell r="O429">
            <v>162.4</v>
          </cell>
          <cell r="P429">
            <v>81.180000000000007</v>
          </cell>
        </row>
        <row r="430">
          <cell r="N430">
            <v>39735</v>
          </cell>
          <cell r="O430">
            <v>162.80000000000001</v>
          </cell>
          <cell r="P430">
            <v>79.12</v>
          </cell>
        </row>
        <row r="431">
          <cell r="N431">
            <v>39736</v>
          </cell>
          <cell r="O431">
            <v>160.30000000000001</v>
          </cell>
          <cell r="P431">
            <v>81.5</v>
          </cell>
        </row>
        <row r="432">
          <cell r="N432">
            <v>39737</v>
          </cell>
          <cell r="O432">
            <v>159</v>
          </cell>
          <cell r="P432">
            <v>81.93</v>
          </cell>
        </row>
        <row r="433">
          <cell r="N433">
            <v>39738</v>
          </cell>
          <cell r="O433">
            <v>175.5</v>
          </cell>
          <cell r="P433">
            <v>83.53</v>
          </cell>
        </row>
        <row r="434">
          <cell r="N434">
            <v>39741</v>
          </cell>
          <cell r="O434">
            <v>180.3</v>
          </cell>
          <cell r="P434">
            <v>84.26</v>
          </cell>
        </row>
        <row r="435">
          <cell r="N435">
            <v>39742</v>
          </cell>
          <cell r="O435">
            <v>170.3</v>
          </cell>
          <cell r="P435">
            <v>85.68</v>
          </cell>
        </row>
        <row r="436">
          <cell r="N436">
            <v>39743</v>
          </cell>
          <cell r="O436">
            <v>168.6</v>
          </cell>
          <cell r="P436">
            <v>82.55</v>
          </cell>
        </row>
        <row r="437">
          <cell r="N437">
            <v>39744</v>
          </cell>
          <cell r="O437">
            <v>170.3</v>
          </cell>
          <cell r="P437">
            <v>81.900000000000006</v>
          </cell>
        </row>
        <row r="438">
          <cell r="N438">
            <v>39745</v>
          </cell>
          <cell r="O438">
            <v>168</v>
          </cell>
          <cell r="P438">
            <v>79.84</v>
          </cell>
        </row>
        <row r="439">
          <cell r="N439">
            <v>39748</v>
          </cell>
          <cell r="O439">
            <v>164.1</v>
          </cell>
          <cell r="P439">
            <v>78.459999999999994</v>
          </cell>
        </row>
        <row r="440">
          <cell r="N440">
            <v>39749</v>
          </cell>
          <cell r="O440">
            <v>161.19999999999999</v>
          </cell>
          <cell r="P440">
            <v>78.55</v>
          </cell>
        </row>
        <row r="441">
          <cell r="N441">
            <v>39750</v>
          </cell>
          <cell r="O441">
            <v>168.5</v>
          </cell>
          <cell r="P441">
            <v>80.36</v>
          </cell>
        </row>
        <row r="442">
          <cell r="N442">
            <v>39751</v>
          </cell>
          <cell r="O442">
            <v>161.30000000000001</v>
          </cell>
          <cell r="P442">
            <v>82.75</v>
          </cell>
        </row>
        <row r="443">
          <cell r="N443">
            <v>39752</v>
          </cell>
          <cell r="O443">
            <v>176.8</v>
          </cell>
          <cell r="P443">
            <v>82.94</v>
          </cell>
        </row>
        <row r="444">
          <cell r="N444">
            <v>39755</v>
          </cell>
          <cell r="O444">
            <v>177.2</v>
          </cell>
          <cell r="P444">
            <v>83.64</v>
          </cell>
        </row>
        <row r="445">
          <cell r="N445">
            <v>39756</v>
          </cell>
          <cell r="O445">
            <v>178.1</v>
          </cell>
          <cell r="P445">
            <v>83.31</v>
          </cell>
        </row>
        <row r="446">
          <cell r="N446">
            <v>39757</v>
          </cell>
          <cell r="O446">
            <v>167.8</v>
          </cell>
          <cell r="P446">
            <v>83.91</v>
          </cell>
        </row>
        <row r="447">
          <cell r="N447">
            <v>39758</v>
          </cell>
          <cell r="O447">
            <v>165.3</v>
          </cell>
          <cell r="P447">
            <v>81.8</v>
          </cell>
        </row>
        <row r="448">
          <cell r="N448">
            <v>39759</v>
          </cell>
          <cell r="O448">
            <v>170.3</v>
          </cell>
          <cell r="P448">
            <v>83.46</v>
          </cell>
        </row>
        <row r="449">
          <cell r="N449">
            <v>39762</v>
          </cell>
          <cell r="O449">
            <v>170</v>
          </cell>
          <cell r="P449">
            <v>83.8</v>
          </cell>
        </row>
        <row r="450">
          <cell r="N450">
            <v>39763</v>
          </cell>
          <cell r="O450">
            <v>167.7</v>
          </cell>
          <cell r="P450">
            <v>80.900000000000006</v>
          </cell>
        </row>
        <row r="451">
          <cell r="N451">
            <v>39764</v>
          </cell>
          <cell r="O451">
            <v>166.5</v>
          </cell>
          <cell r="P451">
            <v>80.36</v>
          </cell>
        </row>
        <row r="452">
          <cell r="N452">
            <v>39765</v>
          </cell>
          <cell r="O452">
            <v>170.3</v>
          </cell>
          <cell r="P452">
            <v>82.32</v>
          </cell>
        </row>
        <row r="453">
          <cell r="N453">
            <v>39766</v>
          </cell>
          <cell r="O453">
            <v>176.2</v>
          </cell>
          <cell r="P453">
            <v>81.59</v>
          </cell>
        </row>
        <row r="454">
          <cell r="N454">
            <v>39769</v>
          </cell>
          <cell r="O454">
            <v>168</v>
          </cell>
          <cell r="P454">
            <v>80.430000000000007</v>
          </cell>
        </row>
        <row r="455">
          <cell r="N455">
            <v>39770</v>
          </cell>
          <cell r="O455">
            <v>171</v>
          </cell>
          <cell r="P455">
            <v>80.63</v>
          </cell>
        </row>
        <row r="456">
          <cell r="N456">
            <v>39771</v>
          </cell>
          <cell r="O456">
            <v>166</v>
          </cell>
          <cell r="P456">
            <v>78.069999999999993</v>
          </cell>
        </row>
        <row r="457">
          <cell r="N457">
            <v>39772</v>
          </cell>
          <cell r="O457">
            <v>156.19999999999999</v>
          </cell>
          <cell r="P457">
            <v>73.03</v>
          </cell>
        </row>
        <row r="458">
          <cell r="N458">
            <v>39773</v>
          </cell>
          <cell r="O458">
            <v>150.5</v>
          </cell>
          <cell r="P458">
            <v>72.739999999999995</v>
          </cell>
        </row>
        <row r="459">
          <cell r="N459">
            <v>39776</v>
          </cell>
          <cell r="O459">
            <v>162.1</v>
          </cell>
          <cell r="P459">
            <v>76.66</v>
          </cell>
        </row>
        <row r="460">
          <cell r="N460">
            <v>39777</v>
          </cell>
          <cell r="O460">
            <v>163</v>
          </cell>
          <cell r="P460">
            <v>76.25</v>
          </cell>
        </row>
        <row r="461">
          <cell r="N461">
            <v>39778</v>
          </cell>
          <cell r="O461">
            <v>163.80000000000001</v>
          </cell>
          <cell r="P461">
            <v>75.3</v>
          </cell>
        </row>
        <row r="462">
          <cell r="N462">
            <v>39779</v>
          </cell>
          <cell r="O462">
            <v>162.69999999999999</v>
          </cell>
          <cell r="P462">
            <v>75.3</v>
          </cell>
        </row>
        <row r="463">
          <cell r="N463">
            <v>39780</v>
          </cell>
          <cell r="O463">
            <v>170</v>
          </cell>
          <cell r="P463">
            <v>76.599999999999994</v>
          </cell>
        </row>
        <row r="464">
          <cell r="N464">
            <v>39783</v>
          </cell>
          <cell r="O464">
            <v>163.80000000000001</v>
          </cell>
          <cell r="P464">
            <v>71.8</v>
          </cell>
        </row>
        <row r="465">
          <cell r="N465">
            <v>39784</v>
          </cell>
          <cell r="O465">
            <v>163.5</v>
          </cell>
          <cell r="P465">
            <v>71.77</v>
          </cell>
        </row>
        <row r="466">
          <cell r="N466">
            <v>39785</v>
          </cell>
          <cell r="O466">
            <v>169.1</v>
          </cell>
          <cell r="P466">
            <v>75.400000000000006</v>
          </cell>
        </row>
        <row r="467">
          <cell r="N467">
            <v>39786</v>
          </cell>
          <cell r="O467">
            <v>165.9</v>
          </cell>
          <cell r="P467">
            <v>73.650000000000006</v>
          </cell>
        </row>
        <row r="468">
          <cell r="N468">
            <v>39787</v>
          </cell>
          <cell r="O468">
            <v>164.7</v>
          </cell>
          <cell r="P468">
            <v>74.38</v>
          </cell>
        </row>
        <row r="469">
          <cell r="N469">
            <v>39790</v>
          </cell>
          <cell r="O469">
            <v>169.6</v>
          </cell>
          <cell r="P469">
            <v>77.599999999999994</v>
          </cell>
        </row>
        <row r="470">
          <cell r="N470">
            <v>39791</v>
          </cell>
          <cell r="O470">
            <v>169.8</v>
          </cell>
          <cell r="P470">
            <v>77.180000000000007</v>
          </cell>
        </row>
        <row r="471">
          <cell r="N471">
            <v>39792</v>
          </cell>
          <cell r="O471">
            <v>168.1</v>
          </cell>
          <cell r="P471">
            <v>77.400000000000006</v>
          </cell>
        </row>
        <row r="472">
          <cell r="N472">
            <v>39793</v>
          </cell>
          <cell r="O472">
            <v>167.2</v>
          </cell>
          <cell r="P472">
            <v>77.790000000000006</v>
          </cell>
        </row>
        <row r="473">
          <cell r="N473">
            <v>39794</v>
          </cell>
          <cell r="O473">
            <v>168.2</v>
          </cell>
          <cell r="P473">
            <v>77.739999999999995</v>
          </cell>
        </row>
        <row r="474">
          <cell r="N474">
            <v>39797</v>
          </cell>
          <cell r="O474">
            <v>161.9</v>
          </cell>
          <cell r="P474">
            <v>77.08</v>
          </cell>
        </row>
        <row r="475">
          <cell r="N475">
            <v>39798</v>
          </cell>
          <cell r="O475">
            <v>163.80000000000001</v>
          </cell>
          <cell r="P475">
            <v>77.59</v>
          </cell>
        </row>
        <row r="476">
          <cell r="N476">
            <v>39799</v>
          </cell>
          <cell r="O476">
            <v>160.19999999999999</v>
          </cell>
          <cell r="P476">
            <v>78.75</v>
          </cell>
        </row>
        <row r="477">
          <cell r="N477">
            <v>39800</v>
          </cell>
          <cell r="O477">
            <v>159.4</v>
          </cell>
          <cell r="P477">
            <v>80.3</v>
          </cell>
        </row>
        <row r="478">
          <cell r="N478">
            <v>39801</v>
          </cell>
          <cell r="O478">
            <v>160</v>
          </cell>
          <cell r="P478">
            <v>83.75</v>
          </cell>
        </row>
        <row r="479">
          <cell r="N479">
            <v>39804</v>
          </cell>
          <cell r="O479">
            <v>163</v>
          </cell>
          <cell r="P479">
            <v>82.55</v>
          </cell>
        </row>
        <row r="480">
          <cell r="N480">
            <v>39805</v>
          </cell>
          <cell r="O480">
            <v>160.5</v>
          </cell>
          <cell r="P480">
            <v>83</v>
          </cell>
        </row>
        <row r="481">
          <cell r="N481">
            <v>39806</v>
          </cell>
          <cell r="O481">
            <v>160.5</v>
          </cell>
          <cell r="P481">
            <v>82.8</v>
          </cell>
        </row>
        <row r="482">
          <cell r="N482">
            <v>39808</v>
          </cell>
          <cell r="O482">
            <v>160.5</v>
          </cell>
          <cell r="P482">
            <v>82.21</v>
          </cell>
        </row>
        <row r="483">
          <cell r="N483">
            <v>39811</v>
          </cell>
          <cell r="O483">
            <v>162.5</v>
          </cell>
          <cell r="P483">
            <v>81.97</v>
          </cell>
        </row>
        <row r="484">
          <cell r="N484">
            <v>39812</v>
          </cell>
          <cell r="O484">
            <v>162.5</v>
          </cell>
          <cell r="P484">
            <v>82.28</v>
          </cell>
        </row>
        <row r="485">
          <cell r="N485">
            <v>39813</v>
          </cell>
          <cell r="O485">
            <v>162.5</v>
          </cell>
          <cell r="P485">
            <v>82.91</v>
          </cell>
        </row>
        <row r="486">
          <cell r="N486">
            <v>39815</v>
          </cell>
          <cell r="O486">
            <v>162.5</v>
          </cell>
          <cell r="P486">
            <v>82.6</v>
          </cell>
        </row>
        <row r="487">
          <cell r="N487">
            <v>39818</v>
          </cell>
          <cell r="O487">
            <v>168.7</v>
          </cell>
          <cell r="P487">
            <v>83</v>
          </cell>
        </row>
        <row r="488">
          <cell r="N488">
            <v>39819</v>
          </cell>
          <cell r="O488">
            <v>170.5</v>
          </cell>
          <cell r="P488">
            <v>84</v>
          </cell>
        </row>
        <row r="489">
          <cell r="N489">
            <v>39820</v>
          </cell>
          <cell r="O489">
            <v>169.9</v>
          </cell>
          <cell r="P489">
            <v>84.53</v>
          </cell>
        </row>
        <row r="490">
          <cell r="N490">
            <v>39821</v>
          </cell>
          <cell r="O490">
            <v>172.5</v>
          </cell>
          <cell r="P490">
            <v>84.4</v>
          </cell>
        </row>
        <row r="491">
          <cell r="N491">
            <v>39822</v>
          </cell>
          <cell r="O491">
            <v>171.9</v>
          </cell>
          <cell r="P491">
            <v>86.34</v>
          </cell>
        </row>
        <row r="492">
          <cell r="N492">
            <v>39825</v>
          </cell>
          <cell r="O492">
            <v>166.1</v>
          </cell>
          <cell r="P492">
            <v>87.47</v>
          </cell>
        </row>
        <row r="493">
          <cell r="N493">
            <v>39826</v>
          </cell>
          <cell r="O493">
            <v>168.6</v>
          </cell>
          <cell r="P493">
            <v>86.74</v>
          </cell>
        </row>
        <row r="494">
          <cell r="N494">
            <v>39827</v>
          </cell>
          <cell r="O494">
            <v>169.2</v>
          </cell>
          <cell r="P494">
            <v>85.57</v>
          </cell>
        </row>
        <row r="495">
          <cell r="N495">
            <v>39828</v>
          </cell>
          <cell r="O495">
            <v>170.4</v>
          </cell>
          <cell r="P495">
            <v>85.08</v>
          </cell>
        </row>
        <row r="496">
          <cell r="N496">
            <v>39829</v>
          </cell>
          <cell r="O496">
            <v>167.2</v>
          </cell>
          <cell r="P496">
            <v>85.1</v>
          </cell>
        </row>
        <row r="497">
          <cell r="N497">
            <v>39832</v>
          </cell>
          <cell r="O497">
            <v>170</v>
          </cell>
          <cell r="P497">
            <v>85.1</v>
          </cell>
        </row>
        <row r="498">
          <cell r="N498">
            <v>39833</v>
          </cell>
          <cell r="O498">
            <v>170.3</v>
          </cell>
          <cell r="P498">
            <v>82.1</v>
          </cell>
        </row>
        <row r="499">
          <cell r="N499">
            <v>39834</v>
          </cell>
          <cell r="O499">
            <v>170</v>
          </cell>
          <cell r="P499">
            <v>83.14</v>
          </cell>
        </row>
        <row r="500">
          <cell r="N500">
            <v>39835</v>
          </cell>
          <cell r="O500">
            <v>168.9</v>
          </cell>
          <cell r="P500">
            <v>81.7</v>
          </cell>
        </row>
        <row r="501">
          <cell r="N501">
            <v>39836</v>
          </cell>
          <cell r="O501">
            <v>169.4</v>
          </cell>
          <cell r="P501">
            <v>84.3</v>
          </cell>
        </row>
        <row r="502">
          <cell r="N502">
            <v>39839</v>
          </cell>
          <cell r="O502">
            <v>170.6</v>
          </cell>
          <cell r="P502">
            <v>81.59</v>
          </cell>
        </row>
        <row r="503">
          <cell r="N503">
            <v>39840</v>
          </cell>
          <cell r="O503">
            <v>166.5</v>
          </cell>
          <cell r="P503">
            <v>83.14</v>
          </cell>
        </row>
        <row r="504">
          <cell r="N504">
            <v>39841</v>
          </cell>
          <cell r="O504">
            <v>165.6</v>
          </cell>
          <cell r="P504">
            <v>83.44</v>
          </cell>
        </row>
        <row r="505">
          <cell r="N505">
            <v>39842</v>
          </cell>
          <cell r="O505">
            <v>160.30000000000001</v>
          </cell>
          <cell r="P505">
            <v>84.09</v>
          </cell>
        </row>
        <row r="506">
          <cell r="N506">
            <v>39843</v>
          </cell>
          <cell r="O506">
            <v>163.4</v>
          </cell>
          <cell r="P506">
            <v>81.239999999999995</v>
          </cell>
        </row>
        <row r="507">
          <cell r="N507">
            <v>39846</v>
          </cell>
          <cell r="O507">
            <v>163.5</v>
          </cell>
          <cell r="P507">
            <v>82.1</v>
          </cell>
        </row>
        <row r="508">
          <cell r="N508">
            <v>39847</v>
          </cell>
          <cell r="O508">
            <v>162.6</v>
          </cell>
          <cell r="P508">
            <v>82.97</v>
          </cell>
        </row>
        <row r="509">
          <cell r="N509">
            <v>39848</v>
          </cell>
          <cell r="O509">
            <v>147.80000000000001</v>
          </cell>
          <cell r="P509">
            <v>82.45</v>
          </cell>
        </row>
        <row r="510">
          <cell r="N510">
            <v>39849</v>
          </cell>
          <cell r="O510">
            <v>145.4</v>
          </cell>
          <cell r="P510">
            <v>82.4</v>
          </cell>
        </row>
        <row r="511">
          <cell r="N511">
            <v>39850</v>
          </cell>
          <cell r="O511">
            <v>145.19999999999999</v>
          </cell>
          <cell r="P511">
            <v>83</v>
          </cell>
        </row>
        <row r="512">
          <cell r="N512">
            <v>39853</v>
          </cell>
          <cell r="O512">
            <v>148.6</v>
          </cell>
          <cell r="P512">
            <v>82.7</v>
          </cell>
        </row>
        <row r="513">
          <cell r="N513">
            <v>39854</v>
          </cell>
          <cell r="O513">
            <v>147</v>
          </cell>
          <cell r="P513">
            <v>82.69</v>
          </cell>
        </row>
        <row r="514">
          <cell r="N514">
            <v>39855</v>
          </cell>
          <cell r="O514">
            <v>147.69999999999999</v>
          </cell>
          <cell r="P514">
            <v>83</v>
          </cell>
        </row>
        <row r="515">
          <cell r="N515">
            <v>39856</v>
          </cell>
          <cell r="O515">
            <v>148.69999999999999</v>
          </cell>
          <cell r="P515">
            <v>84</v>
          </cell>
        </row>
        <row r="516">
          <cell r="N516">
            <v>39857</v>
          </cell>
          <cell r="O516">
            <v>148.69999999999999</v>
          </cell>
          <cell r="P516">
            <v>83.25</v>
          </cell>
        </row>
        <row r="517">
          <cell r="N517">
            <v>39860</v>
          </cell>
          <cell r="O517">
            <v>148</v>
          </cell>
          <cell r="P517">
            <v>83.25</v>
          </cell>
        </row>
        <row r="518">
          <cell r="N518">
            <v>39861</v>
          </cell>
          <cell r="O518">
            <v>145.30000000000001</v>
          </cell>
          <cell r="P518">
            <v>83</v>
          </cell>
        </row>
        <row r="519">
          <cell r="N519">
            <v>39862</v>
          </cell>
          <cell r="O519">
            <v>147.19999999999999</v>
          </cell>
          <cell r="P519">
            <v>84.7</v>
          </cell>
        </row>
        <row r="520">
          <cell r="N520">
            <v>39863</v>
          </cell>
          <cell r="O520">
            <v>144.4</v>
          </cell>
          <cell r="P520">
            <v>84.76</v>
          </cell>
        </row>
        <row r="521">
          <cell r="N521">
            <v>39864</v>
          </cell>
          <cell r="O521">
            <v>141.4</v>
          </cell>
          <cell r="P521">
            <v>85.02</v>
          </cell>
        </row>
        <row r="522">
          <cell r="N522">
            <v>39867</v>
          </cell>
          <cell r="O522">
            <v>143.30000000000001</v>
          </cell>
          <cell r="P522">
            <v>84.55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GridLines="0" workbookViewId="0">
      <selection sqref="A1:E1"/>
    </sheetView>
  </sheetViews>
  <sheetFormatPr defaultColWidth="8.85546875" defaultRowHeight="15.75"/>
  <cols>
    <col min="1" max="1" width="33" style="25" customWidth="1"/>
    <col min="2" max="2" width="6.7109375" style="29" customWidth="1"/>
    <col min="3" max="3" width="2.28515625" style="25" customWidth="1"/>
    <col min="4" max="4" width="55.7109375" style="25" customWidth="1"/>
    <col min="5" max="5" width="7.42578125" style="25" customWidth="1"/>
    <col min="6" max="10" width="17.28515625" style="25" customWidth="1"/>
    <col min="11" max="16384" width="8.85546875" style="25"/>
  </cols>
  <sheetData>
    <row r="1" spans="1:5">
      <c r="A1" s="130" t="s">
        <v>20</v>
      </c>
      <c r="B1" s="130"/>
      <c r="C1" s="130"/>
      <c r="D1" s="130"/>
      <c r="E1" s="130"/>
    </row>
    <row r="2" spans="1:5">
      <c r="A2" s="131" t="s">
        <v>19</v>
      </c>
      <c r="B2" s="131"/>
      <c r="C2" s="131"/>
      <c r="D2" s="131"/>
      <c r="E2" s="131"/>
    </row>
    <row r="3" spans="1:5">
      <c r="A3" s="130" t="s">
        <v>18</v>
      </c>
      <c r="B3" s="130"/>
      <c r="C3" s="130"/>
      <c r="D3" s="130"/>
      <c r="E3" s="130"/>
    </row>
    <row r="4" spans="1:5">
      <c r="A4" s="130" t="s">
        <v>128</v>
      </c>
      <c r="B4" s="130"/>
      <c r="C4" s="130"/>
      <c r="D4" s="130"/>
      <c r="E4" s="130"/>
    </row>
    <row r="5" spans="1:5" ht="17.25" customHeight="1">
      <c r="A5" s="26"/>
      <c r="B5" s="26"/>
      <c r="C5" s="26"/>
    </row>
    <row r="6" spans="1:5" ht="15.75" customHeight="1">
      <c r="A6" s="12" t="s">
        <v>17</v>
      </c>
      <c r="B6" s="13" t="s">
        <v>10</v>
      </c>
      <c r="C6" s="3"/>
      <c r="D6" s="14" t="s">
        <v>129</v>
      </c>
      <c r="E6" s="14" t="s">
        <v>149</v>
      </c>
    </row>
    <row r="7" spans="1:5" s="27" customFormat="1" ht="15.75" customHeight="1">
      <c r="A7" s="22" t="s">
        <v>16</v>
      </c>
      <c r="B7" s="4">
        <v>0.41</v>
      </c>
      <c r="C7" s="5"/>
      <c r="D7" s="22" t="s">
        <v>0</v>
      </c>
      <c r="E7" s="6">
        <v>5923</v>
      </c>
    </row>
    <row r="8" spans="1:5" s="27" customFormat="1" ht="15.75" customHeight="1">
      <c r="A8" s="22" t="s">
        <v>15</v>
      </c>
      <c r="B8" s="4">
        <v>0.28999999999999998</v>
      </c>
      <c r="C8" s="5"/>
      <c r="D8" s="22" t="s">
        <v>130</v>
      </c>
      <c r="E8" s="6">
        <v>5207</v>
      </c>
    </row>
    <row r="9" spans="1:5" s="27" customFormat="1" ht="15.75" customHeight="1">
      <c r="A9" s="22" t="s">
        <v>150</v>
      </c>
      <c r="B9" s="4">
        <v>0.09</v>
      </c>
      <c r="C9" s="5"/>
      <c r="D9" s="22" t="s">
        <v>131</v>
      </c>
      <c r="E9" s="6">
        <v>5092</v>
      </c>
    </row>
    <row r="10" spans="1:5" s="27" customFormat="1" ht="15.75" customHeight="1">
      <c r="A10" s="22" t="s">
        <v>14</v>
      </c>
      <c r="B10" s="4">
        <v>0.09</v>
      </c>
      <c r="C10" s="5"/>
      <c r="D10" s="22" t="s">
        <v>132</v>
      </c>
      <c r="E10" s="6">
        <v>2099</v>
      </c>
    </row>
    <row r="11" spans="1:5" s="27" customFormat="1" ht="15.75" customHeight="1">
      <c r="A11" s="22" t="s">
        <v>13</v>
      </c>
      <c r="B11" s="4">
        <v>0.06</v>
      </c>
      <c r="C11" s="5"/>
      <c r="D11" s="22" t="s">
        <v>133</v>
      </c>
      <c r="E11" s="6">
        <v>1774</v>
      </c>
    </row>
    <row r="12" spans="1:5" s="27" customFormat="1" ht="15.75" customHeight="1">
      <c r="A12" s="22" t="s">
        <v>12</v>
      </c>
      <c r="B12" s="4">
        <v>0.05</v>
      </c>
      <c r="C12" s="5"/>
      <c r="D12" s="22" t="s">
        <v>134</v>
      </c>
      <c r="E12" s="6">
        <v>1635</v>
      </c>
    </row>
    <row r="13" spans="1:5" s="27" customFormat="1" ht="15.75" customHeight="1">
      <c r="A13" s="22" t="s">
        <v>1</v>
      </c>
      <c r="B13" s="4">
        <v>0.01</v>
      </c>
      <c r="C13" s="5"/>
      <c r="D13" s="22" t="s">
        <v>135</v>
      </c>
      <c r="E13" s="6">
        <v>1215</v>
      </c>
    </row>
    <row r="14" spans="1:5" s="27" customFormat="1" ht="15.75" customHeight="1">
      <c r="A14" s="7"/>
      <c r="B14" s="8"/>
      <c r="C14" s="5"/>
      <c r="D14" s="22" t="s">
        <v>136</v>
      </c>
      <c r="E14" s="9">
        <v>960</v>
      </c>
    </row>
    <row r="15" spans="1:5" s="27" customFormat="1" ht="15.75" customHeight="1">
      <c r="A15" s="12" t="s">
        <v>11</v>
      </c>
      <c r="B15" s="13" t="s">
        <v>10</v>
      </c>
      <c r="C15" s="5"/>
      <c r="D15" s="22" t="s">
        <v>137</v>
      </c>
      <c r="E15" s="9">
        <v>609</v>
      </c>
    </row>
    <row r="16" spans="1:5" s="27" customFormat="1" ht="15.75" customHeight="1">
      <c r="A16" s="22" t="s">
        <v>138</v>
      </c>
      <c r="B16" s="4">
        <v>0.55000000000000004</v>
      </c>
      <c r="C16" s="5"/>
      <c r="D16" s="22" t="s">
        <v>139</v>
      </c>
      <c r="E16" s="9">
        <v>560</v>
      </c>
    </row>
    <row r="17" spans="1:5" s="27" customFormat="1" ht="15.75" customHeight="1">
      <c r="A17" s="132" t="s">
        <v>9</v>
      </c>
      <c r="B17" s="4">
        <v>0.09</v>
      </c>
      <c r="C17" s="5"/>
      <c r="D17" s="22" t="s">
        <v>140</v>
      </c>
      <c r="E17" s="9">
        <v>553</v>
      </c>
    </row>
    <row r="18" spans="1:5" s="27" customFormat="1" ht="15.75" customHeight="1">
      <c r="A18" s="132"/>
      <c r="B18" s="10"/>
      <c r="C18" s="5"/>
      <c r="D18" s="22" t="s">
        <v>141</v>
      </c>
      <c r="E18" s="9">
        <v>502</v>
      </c>
    </row>
    <row r="19" spans="1:5" s="27" customFormat="1" ht="15.75" customHeight="1">
      <c r="A19" s="22" t="s">
        <v>8</v>
      </c>
      <c r="B19" s="4">
        <v>0.03</v>
      </c>
      <c r="C19" s="5"/>
      <c r="D19" s="22" t="s">
        <v>142</v>
      </c>
      <c r="E19" s="9">
        <v>496</v>
      </c>
    </row>
    <row r="20" spans="1:5" s="27" customFormat="1" ht="15.75" customHeight="1">
      <c r="A20" s="22" t="s">
        <v>7</v>
      </c>
      <c r="B20" s="4">
        <v>0.03</v>
      </c>
      <c r="C20" s="5"/>
      <c r="D20" s="22" t="s">
        <v>143</v>
      </c>
      <c r="E20" s="9">
        <v>413</v>
      </c>
    </row>
    <row r="21" spans="1:5" s="27" customFormat="1" ht="15.75" customHeight="1">
      <c r="A21" s="22" t="s">
        <v>6</v>
      </c>
      <c r="B21" s="4">
        <v>0.08</v>
      </c>
      <c r="C21" s="5"/>
      <c r="D21" s="22" t="s">
        <v>144</v>
      </c>
      <c r="E21" s="9">
        <v>404</v>
      </c>
    </row>
    <row r="22" spans="1:5" s="27" customFormat="1" ht="15.75" customHeight="1">
      <c r="A22" s="22" t="s">
        <v>5</v>
      </c>
      <c r="B22" s="4">
        <v>0.01</v>
      </c>
      <c r="C22" s="5"/>
      <c r="D22" s="22" t="s">
        <v>145</v>
      </c>
      <c r="E22" s="9">
        <v>344</v>
      </c>
    </row>
    <row r="23" spans="1:5" s="27" customFormat="1" ht="15.75" customHeight="1">
      <c r="A23" s="22" t="s">
        <v>4</v>
      </c>
      <c r="B23" s="4">
        <v>0.03</v>
      </c>
      <c r="C23" s="5"/>
      <c r="D23" s="22" t="s">
        <v>146</v>
      </c>
      <c r="E23" s="9">
        <v>342</v>
      </c>
    </row>
    <row r="24" spans="1:5" s="27" customFormat="1" ht="15.75" customHeight="1">
      <c r="A24" s="22" t="s">
        <v>3</v>
      </c>
      <c r="B24" s="4">
        <v>0.09</v>
      </c>
      <c r="C24" s="5"/>
      <c r="D24" s="22" t="s">
        <v>147</v>
      </c>
      <c r="E24" s="9">
        <v>311</v>
      </c>
    </row>
    <row r="25" spans="1:5" s="27" customFormat="1" ht="15.75" customHeight="1">
      <c r="A25" s="22" t="s">
        <v>2</v>
      </c>
      <c r="B25" s="4">
        <v>0.04</v>
      </c>
      <c r="C25" s="5"/>
      <c r="D25" s="22"/>
      <c r="E25" s="5"/>
    </row>
    <row r="26" spans="1:5" s="27" customFormat="1" ht="15.75" customHeight="1">
      <c r="A26" s="22" t="s">
        <v>148</v>
      </c>
      <c r="B26" s="4">
        <v>0.03</v>
      </c>
      <c r="C26" s="5"/>
      <c r="D26" s="22"/>
      <c r="E26" s="5"/>
    </row>
    <row r="27" spans="1:5" s="27" customFormat="1" ht="15.75" customHeight="1">
      <c r="A27" s="22" t="s">
        <v>1</v>
      </c>
      <c r="B27" s="4">
        <v>0.02</v>
      </c>
      <c r="C27" s="5"/>
      <c r="D27" s="22"/>
      <c r="E27" s="5"/>
    </row>
    <row r="29" spans="1:5">
      <c r="A29" s="28" t="s">
        <v>151</v>
      </c>
    </row>
  </sheetData>
  <mergeCells count="5">
    <mergeCell ref="A1:E1"/>
    <mergeCell ref="A2:E2"/>
    <mergeCell ref="A3:E3"/>
    <mergeCell ref="A4:E4"/>
    <mergeCell ref="A17:A18"/>
  </mergeCells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workbookViewId="0">
      <selection sqref="A1:G1"/>
    </sheetView>
  </sheetViews>
  <sheetFormatPr defaultColWidth="8.85546875" defaultRowHeight="15"/>
  <cols>
    <col min="1" max="1" width="8.42578125" style="104" customWidth="1"/>
    <col min="2" max="2" width="8.85546875" style="104" customWidth="1"/>
    <col min="3" max="3" width="34" style="104" customWidth="1"/>
    <col min="4" max="4" width="13.28515625" style="104" customWidth="1"/>
    <col min="5" max="5" width="9.42578125" style="104" customWidth="1"/>
    <col min="6" max="6" width="6.7109375" style="104" customWidth="1"/>
    <col min="7" max="7" width="13.42578125" style="104" customWidth="1"/>
    <col min="8" max="8" width="9.42578125" style="104" customWidth="1"/>
    <col min="9" max="9" width="6.7109375" style="104" customWidth="1"/>
    <col min="10" max="10" width="13.42578125" style="104" customWidth="1"/>
    <col min="11" max="16384" width="8.85546875" style="104"/>
  </cols>
  <sheetData>
    <row r="1" spans="1:7" s="25" customFormat="1" ht="15.75">
      <c r="A1" s="130" t="s">
        <v>94</v>
      </c>
      <c r="B1" s="130"/>
      <c r="C1" s="130"/>
      <c r="D1" s="130"/>
      <c r="E1" s="130"/>
      <c r="F1" s="130"/>
      <c r="G1" s="130"/>
    </row>
    <row r="2" spans="1:7" s="31" customFormat="1" ht="15.75">
      <c r="A2" s="131" t="s">
        <v>19</v>
      </c>
      <c r="B2" s="131"/>
      <c r="C2" s="131"/>
      <c r="D2" s="131"/>
      <c r="E2" s="131"/>
      <c r="F2" s="131"/>
      <c r="G2" s="131"/>
    </row>
    <row r="3" spans="1:7" s="25" customFormat="1" ht="16.5">
      <c r="A3" s="130" t="s">
        <v>124</v>
      </c>
      <c r="B3" s="130"/>
      <c r="C3" s="130"/>
      <c r="D3" s="130"/>
      <c r="E3" s="130"/>
      <c r="F3" s="130"/>
      <c r="G3" s="130"/>
    </row>
    <row r="5" spans="1:7" s="96" customFormat="1">
      <c r="B5" s="148" t="s">
        <v>122</v>
      </c>
      <c r="C5" s="148"/>
      <c r="D5" s="148"/>
    </row>
    <row r="6" spans="1:7" s="97" customFormat="1" ht="21" customHeight="1">
      <c r="B6" s="98" t="s">
        <v>48</v>
      </c>
      <c r="C6" s="99" t="s">
        <v>119</v>
      </c>
      <c r="D6" s="98" t="s">
        <v>83</v>
      </c>
    </row>
    <row r="7" spans="1:7" s="96" customFormat="1">
      <c r="B7" s="100" t="s">
        <v>88</v>
      </c>
      <c r="C7" s="101">
        <v>3</v>
      </c>
      <c r="D7" s="100" t="s">
        <v>87</v>
      </c>
    </row>
    <row r="8" spans="1:7" s="96" customFormat="1">
      <c r="B8" s="100" t="s">
        <v>93</v>
      </c>
      <c r="C8" s="101">
        <v>1.25</v>
      </c>
      <c r="D8" s="100" t="s">
        <v>87</v>
      </c>
    </row>
    <row r="9" spans="1:7" s="96" customFormat="1">
      <c r="B9" s="100" t="s">
        <v>92</v>
      </c>
      <c r="C9" s="101">
        <v>2.5</v>
      </c>
      <c r="D9" s="100" t="s">
        <v>81</v>
      </c>
    </row>
    <row r="10" spans="1:7" s="96" customFormat="1">
      <c r="B10" s="100" t="s">
        <v>91</v>
      </c>
      <c r="C10" s="101">
        <v>2.75</v>
      </c>
      <c r="D10" s="100" t="s">
        <v>81</v>
      </c>
    </row>
    <row r="11" spans="1:7" s="96" customFormat="1">
      <c r="B11" s="100" t="s">
        <v>90</v>
      </c>
      <c r="C11" s="101">
        <v>4.5</v>
      </c>
      <c r="D11" s="100" t="s">
        <v>81</v>
      </c>
    </row>
    <row r="12" spans="1:7" s="96" customFormat="1">
      <c r="B12" s="100" t="s">
        <v>89</v>
      </c>
      <c r="C12" s="101">
        <v>2.5</v>
      </c>
      <c r="D12" s="100" t="s">
        <v>81</v>
      </c>
    </row>
    <row r="13" spans="1:7" s="96" customFormat="1"/>
    <row r="14" spans="1:7" s="96" customFormat="1">
      <c r="B14" s="148" t="s">
        <v>123</v>
      </c>
      <c r="C14" s="148"/>
      <c r="D14" s="148"/>
    </row>
    <row r="15" spans="1:7" s="97" customFormat="1" ht="15.75" customHeight="1">
      <c r="B15" s="98" t="s">
        <v>48</v>
      </c>
      <c r="C15" s="99" t="s">
        <v>120</v>
      </c>
      <c r="D15" s="98" t="s">
        <v>83</v>
      </c>
    </row>
    <row r="16" spans="1:7" s="96" customFormat="1">
      <c r="B16" s="100" t="s">
        <v>88</v>
      </c>
      <c r="C16" s="101">
        <v>1.5</v>
      </c>
      <c r="D16" s="100" t="s">
        <v>87</v>
      </c>
    </row>
    <row r="17" spans="2:4" s="96" customFormat="1">
      <c r="B17" s="100" t="s">
        <v>86</v>
      </c>
      <c r="C17" s="102">
        <v>5.25</v>
      </c>
      <c r="D17" s="100" t="s">
        <v>81</v>
      </c>
    </row>
    <row r="18" spans="2:4" s="96" customFormat="1">
      <c r="B18" s="100" t="s">
        <v>85</v>
      </c>
      <c r="C18" s="102">
        <v>2.75</v>
      </c>
      <c r="D18" s="100" t="s">
        <v>81</v>
      </c>
    </row>
    <row r="19" spans="2:4" s="96" customFormat="1">
      <c r="B19" s="100" t="s">
        <v>84</v>
      </c>
      <c r="C19" s="102">
        <v>1.75</v>
      </c>
      <c r="D19" s="100" t="s">
        <v>81</v>
      </c>
    </row>
    <row r="20" spans="2:4" s="96" customFormat="1"/>
    <row r="21" spans="2:4" s="96" customFormat="1">
      <c r="B21" s="148" t="s">
        <v>220</v>
      </c>
      <c r="C21" s="148"/>
      <c r="D21" s="148"/>
    </row>
    <row r="22" spans="2:4" s="97" customFormat="1" ht="18" customHeight="1">
      <c r="B22" s="98" t="s">
        <v>48</v>
      </c>
      <c r="C22" s="99" t="s">
        <v>121</v>
      </c>
      <c r="D22" s="98" t="s">
        <v>83</v>
      </c>
    </row>
    <row r="23" spans="2:4" s="96" customFormat="1">
      <c r="B23" s="100" t="s">
        <v>82</v>
      </c>
      <c r="C23" s="101">
        <v>1.25</v>
      </c>
      <c r="D23" s="100" t="s">
        <v>81</v>
      </c>
    </row>
    <row r="24" spans="2:4" s="96" customFormat="1">
      <c r="B24" s="103"/>
      <c r="C24" s="103"/>
      <c r="D24" s="103"/>
    </row>
    <row r="25" spans="2:4" s="96" customFormat="1">
      <c r="B25" s="103"/>
      <c r="C25" s="103"/>
      <c r="D25" s="103"/>
    </row>
    <row r="26" spans="2:4" s="96" customFormat="1" ht="16.5">
      <c r="B26" s="73" t="s">
        <v>125</v>
      </c>
      <c r="C26" s="103"/>
      <c r="D26" s="103"/>
    </row>
    <row r="27" spans="2:4" s="96" customFormat="1">
      <c r="B27" s="103"/>
      <c r="C27" s="103"/>
      <c r="D27" s="103"/>
    </row>
    <row r="28" spans="2:4" s="96" customFormat="1">
      <c r="B28" s="103"/>
      <c r="C28" s="103"/>
      <c r="D28" s="103"/>
    </row>
  </sheetData>
  <mergeCells count="6">
    <mergeCell ref="B21:D21"/>
    <mergeCell ref="A1:G1"/>
    <mergeCell ref="A2:G2"/>
    <mergeCell ref="A3:G3"/>
    <mergeCell ref="B5:D5"/>
    <mergeCell ref="B14:D14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workbookViewId="0">
      <selection sqref="A1:J1"/>
    </sheetView>
  </sheetViews>
  <sheetFormatPr defaultColWidth="8.85546875" defaultRowHeight="12.75"/>
  <cols>
    <col min="1" max="1" width="5" style="47" customWidth="1"/>
    <col min="2" max="2" width="28.7109375" style="47" customWidth="1"/>
    <col min="3" max="4" width="11.7109375" style="47" customWidth="1"/>
    <col min="5" max="5" width="10.85546875" style="79" customWidth="1"/>
    <col min="6" max="6" width="8.85546875" style="75"/>
    <col min="7" max="7" width="10.28515625" style="47" customWidth="1"/>
    <col min="8" max="8" width="8.85546875" style="47"/>
    <col min="9" max="9" width="8.85546875" style="79"/>
    <col min="10" max="16384" width="8.85546875" style="47"/>
  </cols>
  <sheetData>
    <row r="1" spans="1:10" ht="15.75">
      <c r="A1" s="150" t="s">
        <v>100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ht="15.75">
      <c r="A2" s="151" t="s">
        <v>19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0" ht="15.75">
      <c r="A3" s="150" t="s">
        <v>127</v>
      </c>
      <c r="B3" s="150"/>
      <c r="C3" s="150"/>
      <c r="D3" s="150"/>
      <c r="E3" s="150"/>
      <c r="F3" s="150"/>
      <c r="G3" s="150"/>
      <c r="H3" s="150"/>
      <c r="I3" s="150"/>
      <c r="J3" s="150"/>
    </row>
    <row r="4" spans="1:10" ht="15.75">
      <c r="A4" s="61"/>
      <c r="B4" s="71"/>
      <c r="C4" s="105"/>
      <c r="D4" s="105"/>
      <c r="E4" s="106"/>
      <c r="F4" s="107"/>
      <c r="G4" s="105"/>
      <c r="H4" s="105"/>
      <c r="I4" s="106"/>
    </row>
    <row r="5" spans="1:10" s="108" customFormat="1" ht="30.75" customHeight="1">
      <c r="A5" s="65"/>
      <c r="B5" s="149" t="s">
        <v>99</v>
      </c>
      <c r="C5" s="149" t="s">
        <v>221</v>
      </c>
      <c r="D5" s="149" t="s">
        <v>48</v>
      </c>
      <c r="E5" s="149" t="s">
        <v>230</v>
      </c>
      <c r="F5" s="149" t="s">
        <v>222</v>
      </c>
      <c r="G5" s="149" t="s">
        <v>223</v>
      </c>
      <c r="H5" s="149" t="s">
        <v>83</v>
      </c>
      <c r="I5" s="149" t="s">
        <v>98</v>
      </c>
    </row>
    <row r="6" spans="1:10" s="108" customFormat="1" ht="15" customHeight="1">
      <c r="A6" s="65"/>
      <c r="B6" s="149"/>
      <c r="C6" s="149"/>
      <c r="D6" s="149"/>
      <c r="E6" s="149"/>
      <c r="F6" s="149"/>
      <c r="G6" s="149"/>
      <c r="H6" s="149"/>
      <c r="I6" s="149"/>
    </row>
    <row r="7" spans="1:10" s="108" customFormat="1" ht="16.5" thickBot="1">
      <c r="A7" s="65"/>
      <c r="B7" s="19" t="s">
        <v>122</v>
      </c>
      <c r="C7" s="20"/>
      <c r="D7" s="20"/>
      <c r="E7" s="20"/>
      <c r="F7" s="20"/>
      <c r="G7" s="20"/>
      <c r="H7" s="20"/>
      <c r="I7" s="20"/>
    </row>
    <row r="8" spans="1:10" s="108" customFormat="1" ht="15.75">
      <c r="A8" s="65"/>
      <c r="B8" s="16" t="s">
        <v>188</v>
      </c>
      <c r="C8" s="21">
        <v>39847</v>
      </c>
      <c r="D8" s="21">
        <v>41676</v>
      </c>
      <c r="E8" s="2">
        <v>5</v>
      </c>
      <c r="F8" s="2" t="s">
        <v>41</v>
      </c>
      <c r="G8" s="109">
        <v>525</v>
      </c>
      <c r="H8" s="109">
        <v>7.75</v>
      </c>
      <c r="I8" s="110">
        <v>105.83499999999999</v>
      </c>
    </row>
    <row r="9" spans="1:10" s="108" customFormat="1" ht="15.75">
      <c r="A9" s="65"/>
      <c r="B9" s="16" t="s">
        <v>188</v>
      </c>
      <c r="C9" s="21">
        <v>39847</v>
      </c>
      <c r="D9" s="21">
        <v>43502</v>
      </c>
      <c r="E9" s="2">
        <v>10</v>
      </c>
      <c r="F9" s="2" t="s">
        <v>41</v>
      </c>
      <c r="G9" s="111">
        <v>2200</v>
      </c>
      <c r="H9" s="109">
        <v>9.25</v>
      </c>
      <c r="I9" s="110">
        <v>104.61199999999999</v>
      </c>
    </row>
    <row r="10" spans="1:10" s="108" customFormat="1" ht="15.75">
      <c r="A10" s="65"/>
      <c r="B10" s="16" t="s">
        <v>188</v>
      </c>
      <c r="C10" s="21">
        <v>39847</v>
      </c>
      <c r="D10" s="21">
        <v>50807</v>
      </c>
      <c r="E10" s="2">
        <v>30</v>
      </c>
      <c r="F10" s="2" t="s">
        <v>41</v>
      </c>
      <c r="G10" s="111">
        <v>1500</v>
      </c>
      <c r="H10" s="109">
        <v>10.199999999999999</v>
      </c>
      <c r="I10" s="110">
        <v>105.07899999999999</v>
      </c>
    </row>
    <row r="11" spans="1:10" s="108" customFormat="1" ht="15.75">
      <c r="A11" s="65"/>
      <c r="B11" s="16" t="s">
        <v>97</v>
      </c>
      <c r="C11" s="21">
        <v>39842</v>
      </c>
      <c r="D11" s="21">
        <v>41685</v>
      </c>
      <c r="E11" s="2">
        <v>5</v>
      </c>
      <c r="F11" s="2" t="s">
        <v>44</v>
      </c>
      <c r="G11" s="111">
        <v>1000</v>
      </c>
      <c r="H11" s="109">
        <v>4.8499999999999996</v>
      </c>
      <c r="I11" s="110">
        <v>99.79</v>
      </c>
    </row>
    <row r="12" spans="1:10" s="108" customFormat="1" ht="15.75">
      <c r="A12" s="65"/>
      <c r="B12" s="16" t="s">
        <v>97</v>
      </c>
      <c r="C12" s="21">
        <v>39842</v>
      </c>
      <c r="D12" s="21">
        <v>43511</v>
      </c>
      <c r="E12" s="2">
        <v>10</v>
      </c>
      <c r="F12" s="2" t="s">
        <v>44</v>
      </c>
      <c r="G12" s="111">
        <v>2250</v>
      </c>
      <c r="H12" s="109">
        <v>5.8</v>
      </c>
      <c r="I12" s="110">
        <v>98.876999999999995</v>
      </c>
    </row>
    <row r="13" spans="1:10" s="108" customFormat="1" ht="15.75">
      <c r="A13" s="65"/>
      <c r="B13" s="16" t="s">
        <v>97</v>
      </c>
      <c r="C13" s="21">
        <v>39842</v>
      </c>
      <c r="D13" s="21">
        <v>50816</v>
      </c>
      <c r="E13" s="2">
        <v>30</v>
      </c>
      <c r="F13" s="2" t="s">
        <v>44</v>
      </c>
      <c r="G13" s="111">
        <v>2250</v>
      </c>
      <c r="H13" s="109">
        <v>6.55</v>
      </c>
      <c r="I13" s="110">
        <v>96.626000000000005</v>
      </c>
    </row>
    <row r="14" spans="1:10" s="108" customFormat="1" ht="15.75">
      <c r="A14" s="65"/>
      <c r="B14" s="16" t="s">
        <v>110</v>
      </c>
      <c r="C14" s="21">
        <v>39622</v>
      </c>
      <c r="D14" s="21">
        <v>50601</v>
      </c>
      <c r="E14" s="2">
        <v>29</v>
      </c>
      <c r="F14" s="2" t="s">
        <v>47</v>
      </c>
      <c r="G14" s="109">
        <v>700</v>
      </c>
      <c r="H14" s="109">
        <v>5.85</v>
      </c>
      <c r="I14" s="110">
        <v>111</v>
      </c>
    </row>
    <row r="15" spans="1:10" s="108" customFormat="1" ht="15.75">
      <c r="A15" s="65"/>
      <c r="B15" s="16" t="s">
        <v>189</v>
      </c>
      <c r="C15" s="21">
        <v>39853</v>
      </c>
      <c r="D15" s="21">
        <v>41685</v>
      </c>
      <c r="E15" s="2">
        <v>5</v>
      </c>
      <c r="F15" s="2" t="s">
        <v>42</v>
      </c>
      <c r="G15" s="109">
        <v>350</v>
      </c>
      <c r="H15" s="109">
        <v>6.5</v>
      </c>
      <c r="I15" s="110">
        <v>103.372</v>
      </c>
    </row>
    <row r="16" spans="1:10" s="108" customFormat="1" ht="15.75">
      <c r="A16" s="65"/>
      <c r="B16" s="16" t="s">
        <v>189</v>
      </c>
      <c r="C16" s="21">
        <v>39853</v>
      </c>
      <c r="D16" s="21">
        <v>43511</v>
      </c>
      <c r="E16" s="2">
        <v>10</v>
      </c>
      <c r="F16" s="2" t="s">
        <v>42</v>
      </c>
      <c r="G16" s="109">
        <v>350</v>
      </c>
      <c r="H16" s="109">
        <v>7.5</v>
      </c>
      <c r="I16" s="110">
        <v>106.15600000000001</v>
      </c>
    </row>
    <row r="17" spans="1:9" s="108" customFormat="1" ht="15.75">
      <c r="A17" s="65"/>
      <c r="B17" s="16" t="s">
        <v>190</v>
      </c>
      <c r="C17" s="21">
        <v>39854</v>
      </c>
      <c r="D17" s="21">
        <v>41680</v>
      </c>
      <c r="E17" s="2">
        <v>5</v>
      </c>
      <c r="F17" s="2" t="s">
        <v>191</v>
      </c>
      <c r="G17" s="111">
        <v>2000</v>
      </c>
      <c r="H17" s="109">
        <v>4.125</v>
      </c>
      <c r="I17" s="110">
        <v>101.77800000000001</v>
      </c>
    </row>
    <row r="18" spans="1:9" s="108" customFormat="1" ht="15.75">
      <c r="A18" s="65"/>
      <c r="B18" s="16" t="s">
        <v>190</v>
      </c>
      <c r="C18" s="21">
        <v>39854</v>
      </c>
      <c r="D18" s="21">
        <v>43506</v>
      </c>
      <c r="E18" s="2">
        <v>10</v>
      </c>
      <c r="F18" s="2" t="s">
        <v>191</v>
      </c>
      <c r="G18" s="111">
        <v>3000</v>
      </c>
      <c r="H18" s="109">
        <v>5.125</v>
      </c>
      <c r="I18" s="110">
        <v>100.746</v>
      </c>
    </row>
    <row r="19" spans="1:9" s="108" customFormat="1" ht="15.75">
      <c r="A19" s="65"/>
      <c r="B19" s="16" t="s">
        <v>109</v>
      </c>
      <c r="C19" s="21">
        <v>38020</v>
      </c>
      <c r="D19" s="21">
        <v>41685</v>
      </c>
      <c r="E19" s="2">
        <v>5</v>
      </c>
      <c r="F19" s="2" t="s">
        <v>46</v>
      </c>
      <c r="G19" s="109">
        <v>750</v>
      </c>
      <c r="H19" s="109">
        <v>4.5</v>
      </c>
      <c r="I19" s="110">
        <v>105.66</v>
      </c>
    </row>
    <row r="20" spans="1:9" s="108" customFormat="1" ht="15.75">
      <c r="A20" s="65"/>
      <c r="B20" s="16" t="s">
        <v>111</v>
      </c>
      <c r="C20" s="21">
        <v>37951</v>
      </c>
      <c r="D20" s="21">
        <v>41609</v>
      </c>
      <c r="E20" s="2">
        <v>5</v>
      </c>
      <c r="F20" s="2" t="s">
        <v>191</v>
      </c>
      <c r="G20" s="111">
        <v>1250</v>
      </c>
      <c r="H20" s="109">
        <v>5.3</v>
      </c>
      <c r="I20" s="110">
        <v>103.82</v>
      </c>
    </row>
    <row r="21" spans="1:9" s="108" customFormat="1" ht="15.75">
      <c r="A21" s="65"/>
      <c r="B21" s="16" t="s">
        <v>111</v>
      </c>
      <c r="C21" s="21">
        <v>39342</v>
      </c>
      <c r="D21" s="21">
        <v>50298</v>
      </c>
      <c r="E21" s="2">
        <v>29</v>
      </c>
      <c r="F21" s="2" t="s">
        <v>191</v>
      </c>
      <c r="G21" s="111">
        <v>1000</v>
      </c>
      <c r="H21" s="109">
        <v>6.55</v>
      </c>
      <c r="I21" s="110">
        <v>101.33199999999999</v>
      </c>
    </row>
    <row r="22" spans="1:9" s="108" customFormat="1" ht="15.75">
      <c r="A22" s="65"/>
      <c r="B22" s="16" t="s">
        <v>192</v>
      </c>
      <c r="C22" s="21">
        <v>39756</v>
      </c>
      <c r="D22" s="21">
        <v>43405</v>
      </c>
      <c r="E22" s="2">
        <v>10</v>
      </c>
      <c r="F22" s="2" t="s">
        <v>44</v>
      </c>
      <c r="G22" s="111">
        <v>2000</v>
      </c>
      <c r="H22" s="109">
        <v>8.75</v>
      </c>
      <c r="I22" s="110">
        <v>118.58199999999999</v>
      </c>
    </row>
    <row r="23" spans="1:9" s="108" customFormat="1" ht="15.75">
      <c r="A23" s="65"/>
      <c r="B23" s="16" t="s">
        <v>192</v>
      </c>
      <c r="C23" s="21">
        <v>39756</v>
      </c>
      <c r="D23" s="21">
        <v>50860</v>
      </c>
      <c r="E23" s="2">
        <v>30</v>
      </c>
      <c r="F23" s="2" t="s">
        <v>44</v>
      </c>
      <c r="G23" s="111">
        <v>1250</v>
      </c>
      <c r="H23" s="109">
        <v>8.9499999999999993</v>
      </c>
      <c r="I23" s="110">
        <v>124.467</v>
      </c>
    </row>
    <row r="24" spans="1:9" s="108" customFormat="1" ht="15.75">
      <c r="A24" s="65"/>
      <c r="B24" s="16" t="s">
        <v>104</v>
      </c>
      <c r="C24" s="21">
        <v>38749</v>
      </c>
      <c r="D24" s="21">
        <v>42036</v>
      </c>
      <c r="E24" s="2">
        <v>6</v>
      </c>
      <c r="F24" s="2" t="s">
        <v>193</v>
      </c>
      <c r="G24" s="109">
        <v>600</v>
      </c>
      <c r="H24" s="109">
        <v>8.75</v>
      </c>
      <c r="I24" s="110">
        <v>95</v>
      </c>
    </row>
    <row r="25" spans="1:9" s="108" customFormat="1" ht="15.75">
      <c r="A25" s="65"/>
      <c r="B25" s="1"/>
      <c r="C25" s="1"/>
      <c r="D25" s="1"/>
      <c r="E25" s="1"/>
      <c r="F25" s="1"/>
      <c r="G25" s="112"/>
      <c r="H25" s="112"/>
      <c r="I25" s="113"/>
    </row>
    <row r="26" spans="1:9" s="108" customFormat="1" ht="16.5" thickBot="1">
      <c r="A26" s="65"/>
      <c r="B26" s="19" t="s">
        <v>123</v>
      </c>
      <c r="C26" s="20"/>
      <c r="D26" s="20"/>
      <c r="E26" s="20"/>
      <c r="F26" s="20"/>
      <c r="G26" s="114"/>
      <c r="H26" s="114"/>
      <c r="I26" s="115"/>
    </row>
    <row r="27" spans="1:9" s="108" customFormat="1" ht="15.75">
      <c r="A27" s="65"/>
      <c r="B27" s="16" t="s">
        <v>194</v>
      </c>
      <c r="C27" s="21">
        <v>39853</v>
      </c>
      <c r="D27" s="21">
        <v>41697</v>
      </c>
      <c r="E27" s="2">
        <v>5</v>
      </c>
      <c r="F27" s="2" t="s">
        <v>42</v>
      </c>
      <c r="G27" s="109">
        <v>750</v>
      </c>
      <c r="H27" s="109">
        <v>6.57</v>
      </c>
      <c r="I27" s="110">
        <v>100.55800000000001</v>
      </c>
    </row>
    <row r="28" spans="1:9" s="108" customFormat="1" ht="15.75">
      <c r="A28" s="65"/>
      <c r="B28" s="16" t="s">
        <v>195</v>
      </c>
      <c r="C28" s="21">
        <v>39854</v>
      </c>
      <c r="D28" s="21">
        <v>42417</v>
      </c>
      <c r="E28" s="2">
        <v>7</v>
      </c>
      <c r="F28" s="2" t="s">
        <v>41</v>
      </c>
      <c r="G28" s="111">
        <v>1500</v>
      </c>
      <c r="H28" s="109">
        <v>8.375</v>
      </c>
      <c r="I28" s="110">
        <v>101.048</v>
      </c>
    </row>
    <row r="29" spans="1:9" s="108" customFormat="1" ht="15.75">
      <c r="A29" s="65"/>
      <c r="B29" s="16" t="s">
        <v>196</v>
      </c>
      <c r="C29" s="21">
        <v>39832</v>
      </c>
      <c r="D29" s="21">
        <v>41663</v>
      </c>
      <c r="E29" s="2">
        <v>5</v>
      </c>
      <c r="F29" s="2" t="s">
        <v>44</v>
      </c>
      <c r="G29" s="109">
        <v>600</v>
      </c>
      <c r="H29" s="109">
        <v>7.5</v>
      </c>
      <c r="I29" s="110">
        <v>105.801</v>
      </c>
    </row>
    <row r="30" spans="1:9" s="108" customFormat="1" ht="15.75">
      <c r="A30" s="65"/>
      <c r="B30" s="16" t="s">
        <v>111</v>
      </c>
      <c r="C30" s="21">
        <v>39356</v>
      </c>
      <c r="D30" s="21">
        <v>41913</v>
      </c>
      <c r="E30" s="2">
        <v>6</v>
      </c>
      <c r="F30" s="2" t="s">
        <v>191</v>
      </c>
      <c r="G30" s="111">
        <v>1500</v>
      </c>
      <c r="H30" s="109">
        <v>5.375</v>
      </c>
      <c r="I30" s="110">
        <v>99.71</v>
      </c>
    </row>
    <row r="31" spans="1:9" s="108" customFormat="1" ht="15.75">
      <c r="A31" s="65"/>
      <c r="B31" s="16" t="s">
        <v>197</v>
      </c>
      <c r="C31" s="21">
        <v>39843</v>
      </c>
      <c r="D31" s="21">
        <v>40948</v>
      </c>
      <c r="E31" s="2">
        <v>3</v>
      </c>
      <c r="F31" s="2" t="s">
        <v>198</v>
      </c>
      <c r="G31" s="111">
        <v>2500</v>
      </c>
      <c r="H31" s="109">
        <v>5.625</v>
      </c>
      <c r="I31" s="110">
        <v>100.33199999999999</v>
      </c>
    </row>
    <row r="32" spans="1:9" s="108" customFormat="1" ht="15.75">
      <c r="A32" s="65"/>
      <c r="B32" s="16" t="s">
        <v>197</v>
      </c>
      <c r="C32" s="21">
        <v>39843</v>
      </c>
      <c r="D32" s="21">
        <v>42409</v>
      </c>
      <c r="E32" s="2">
        <v>7</v>
      </c>
      <c r="F32" s="2" t="s">
        <v>198</v>
      </c>
      <c r="G32" s="111">
        <v>1000</v>
      </c>
      <c r="H32" s="109">
        <v>7</v>
      </c>
      <c r="I32" s="110">
        <v>100.238</v>
      </c>
    </row>
    <row r="33" spans="1:10" s="108" customFormat="1" ht="15.75">
      <c r="A33" s="65"/>
      <c r="B33" s="1"/>
      <c r="C33" s="1"/>
      <c r="D33" s="1"/>
      <c r="E33" s="1"/>
      <c r="F33" s="1"/>
      <c r="G33" s="112"/>
      <c r="H33" s="112"/>
      <c r="I33" s="113"/>
    </row>
    <row r="34" spans="1:10" s="108" customFormat="1" ht="16.5" thickBot="1">
      <c r="A34" s="65"/>
      <c r="B34" s="19" t="s">
        <v>199</v>
      </c>
      <c r="C34" s="20"/>
      <c r="D34" s="20"/>
      <c r="E34" s="20"/>
      <c r="F34" s="20"/>
      <c r="G34" s="114"/>
      <c r="H34" s="114"/>
      <c r="I34" s="115"/>
    </row>
    <row r="35" spans="1:10" s="108" customFormat="1" ht="15.75">
      <c r="A35" s="65"/>
      <c r="B35" s="16" t="s">
        <v>112</v>
      </c>
      <c r="C35" s="21">
        <v>38860</v>
      </c>
      <c r="D35" s="21">
        <v>43243</v>
      </c>
      <c r="E35" s="2">
        <v>9</v>
      </c>
      <c r="F35" s="2" t="s">
        <v>198</v>
      </c>
      <c r="G35" s="109">
        <v>350</v>
      </c>
      <c r="H35" s="109">
        <v>5.625</v>
      </c>
      <c r="I35" s="110">
        <v>100.81699999999999</v>
      </c>
      <c r="J35" s="116"/>
    </row>
    <row r="36" spans="1:10" s="108" customFormat="1" ht="15.75">
      <c r="A36" s="65"/>
      <c r="B36" s="16" t="s">
        <v>195</v>
      </c>
      <c r="C36" s="21">
        <v>39854</v>
      </c>
      <c r="D36" s="21">
        <v>44609</v>
      </c>
      <c r="E36" s="2">
        <v>13</v>
      </c>
      <c r="F36" s="2" t="s">
        <v>41</v>
      </c>
      <c r="G36" s="111">
        <v>1000</v>
      </c>
      <c r="H36" s="109">
        <v>9</v>
      </c>
      <c r="I36" s="110">
        <v>107.062</v>
      </c>
    </row>
    <row r="37" spans="1:10" s="108" customFormat="1" ht="15.75">
      <c r="A37" s="65"/>
      <c r="B37" s="16" t="s">
        <v>200</v>
      </c>
      <c r="C37" s="21">
        <v>39861</v>
      </c>
      <c r="D37" s="21">
        <v>41694</v>
      </c>
      <c r="E37" s="2">
        <v>5</v>
      </c>
      <c r="F37" s="2" t="s">
        <v>198</v>
      </c>
      <c r="G37" s="109">
        <v>600</v>
      </c>
      <c r="H37" s="109">
        <v>5</v>
      </c>
      <c r="I37" s="110">
        <v>100.28400000000001</v>
      </c>
      <c r="J37" s="117"/>
    </row>
    <row r="38" spans="1:10" s="108" customFormat="1" ht="15.75">
      <c r="A38" s="65"/>
      <c r="B38" s="61"/>
      <c r="C38" s="107"/>
      <c r="D38" s="107"/>
      <c r="E38" s="61"/>
      <c r="F38" s="106"/>
      <c r="G38" s="61"/>
      <c r="H38" s="61"/>
      <c r="I38" s="61"/>
    </row>
    <row r="39" spans="1:10" s="108" customFormat="1" ht="15.75">
      <c r="A39" s="65"/>
      <c r="B39" s="61"/>
      <c r="C39" s="118"/>
      <c r="D39" s="118"/>
      <c r="E39" s="119"/>
      <c r="F39" s="120"/>
      <c r="G39" s="121"/>
      <c r="H39" s="61"/>
      <c r="I39" s="61"/>
    </row>
    <row r="40" spans="1:10" ht="15.75">
      <c r="B40" s="61" t="s">
        <v>126</v>
      </c>
      <c r="C40" s="61"/>
      <c r="D40" s="61"/>
      <c r="E40" s="122">
        <v>39859</v>
      </c>
      <c r="F40" s="106"/>
      <c r="G40" s="61"/>
      <c r="H40" s="61"/>
      <c r="I40" s="61"/>
    </row>
  </sheetData>
  <mergeCells count="11">
    <mergeCell ref="I5:I6"/>
    <mergeCell ref="A1:J1"/>
    <mergeCell ref="A2:J2"/>
    <mergeCell ref="A3:J3"/>
    <mergeCell ref="B5:B6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pageSetup scale="9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workbookViewId="0">
      <selection sqref="A1:H1"/>
    </sheetView>
  </sheetViews>
  <sheetFormatPr defaultColWidth="8.85546875" defaultRowHeight="12.75"/>
  <cols>
    <col min="1" max="1" width="2.7109375" style="52" customWidth="1"/>
    <col min="2" max="2" width="19.140625" style="52" customWidth="1"/>
    <col min="3" max="3" width="19.28515625" style="52" customWidth="1"/>
    <col min="4" max="4" width="13.28515625" style="52" customWidth="1"/>
    <col min="5" max="5" width="19.85546875" style="52" customWidth="1"/>
    <col min="6" max="6" width="13.28515625" style="52" bestFit="1" customWidth="1"/>
    <col min="7" max="7" width="15.28515625" style="52" customWidth="1"/>
    <col min="8" max="8" width="14.28515625" style="52" customWidth="1"/>
    <col min="9" max="9" width="10.85546875" style="52" customWidth="1"/>
    <col min="10" max="16384" width="8.85546875" style="52"/>
  </cols>
  <sheetData>
    <row r="1" spans="1:11" s="25" customFormat="1" ht="15.75">
      <c r="A1" s="130" t="s">
        <v>114</v>
      </c>
      <c r="B1" s="130"/>
      <c r="C1" s="130"/>
      <c r="D1" s="130"/>
      <c r="E1" s="130"/>
      <c r="F1" s="130"/>
      <c r="G1" s="130"/>
      <c r="H1" s="130"/>
      <c r="I1" s="26"/>
      <c r="J1" s="26"/>
      <c r="K1" s="26"/>
    </row>
    <row r="2" spans="1:11" s="25" customFormat="1" ht="21" customHeight="1">
      <c r="A2" s="131" t="s">
        <v>19</v>
      </c>
      <c r="B2" s="131"/>
      <c r="C2" s="131"/>
      <c r="D2" s="131"/>
      <c r="E2" s="131"/>
      <c r="F2" s="131"/>
      <c r="G2" s="131"/>
      <c r="H2" s="131"/>
      <c r="I2" s="26"/>
      <c r="J2" s="26"/>
      <c r="K2" s="26"/>
    </row>
    <row r="3" spans="1:11" ht="18.75" customHeight="1">
      <c r="A3" s="134" t="s">
        <v>201</v>
      </c>
      <c r="B3" s="134"/>
      <c r="C3" s="134"/>
      <c r="D3" s="134"/>
      <c r="E3" s="134"/>
      <c r="F3" s="134"/>
      <c r="G3" s="134"/>
      <c r="H3" s="134"/>
    </row>
    <row r="4" spans="1:11" ht="15.75" customHeight="1">
      <c r="A4" s="134" t="s">
        <v>202</v>
      </c>
      <c r="B4" s="134"/>
      <c r="C4" s="134"/>
      <c r="D4" s="134"/>
      <c r="E4" s="134"/>
      <c r="F4" s="134"/>
      <c r="G4" s="134"/>
      <c r="H4" s="134"/>
    </row>
    <row r="5" spans="1:11" ht="19.5" customHeight="1">
      <c r="A5" s="107"/>
      <c r="B5" s="107"/>
      <c r="C5" s="107"/>
      <c r="D5" s="107"/>
      <c r="E5" s="107"/>
      <c r="F5" s="107"/>
      <c r="G5" s="107"/>
      <c r="H5" s="107"/>
    </row>
    <row r="6" spans="1:11" ht="15.75">
      <c r="B6" s="123"/>
      <c r="C6" s="124" t="s">
        <v>224</v>
      </c>
      <c r="D6" s="124" t="s">
        <v>225</v>
      </c>
      <c r="E6" s="124" t="s">
        <v>226</v>
      </c>
      <c r="F6" s="124" t="s">
        <v>113</v>
      </c>
      <c r="G6" s="124" t="s">
        <v>227</v>
      </c>
      <c r="H6" s="124" t="s">
        <v>228</v>
      </c>
    </row>
    <row r="7" spans="1:11" ht="7.5" customHeight="1">
      <c r="B7" s="61"/>
      <c r="C7" s="125"/>
      <c r="D7" s="125"/>
      <c r="E7" s="125"/>
      <c r="F7" s="125"/>
      <c r="G7" s="125"/>
      <c r="H7" s="106"/>
    </row>
    <row r="8" spans="1:11" ht="15.75" customHeight="1">
      <c r="B8" s="61" t="s">
        <v>112</v>
      </c>
      <c r="C8" s="126">
        <v>21381</v>
      </c>
      <c r="D8" s="126">
        <v>21779.3</v>
      </c>
      <c r="E8" s="126">
        <v>2739.6</v>
      </c>
      <c r="F8" s="126">
        <v>8183.4</v>
      </c>
      <c r="G8" s="126">
        <v>1626.2</v>
      </c>
      <c r="H8" s="106" t="s">
        <v>43</v>
      </c>
      <c r="I8" s="127"/>
    </row>
    <row r="9" spans="1:11" ht="15.75">
      <c r="B9" s="61" t="s">
        <v>111</v>
      </c>
      <c r="C9" s="121">
        <v>10529</v>
      </c>
      <c r="D9" s="121">
        <v>8176</v>
      </c>
      <c r="E9" s="121">
        <v>3373</v>
      </c>
      <c r="F9" s="121">
        <v>2917</v>
      </c>
      <c r="G9" s="121">
        <v>536</v>
      </c>
      <c r="H9" s="106" t="s">
        <v>95</v>
      </c>
      <c r="I9" s="121"/>
    </row>
    <row r="10" spans="1:11" ht="15.75">
      <c r="B10" s="61" t="s">
        <v>110</v>
      </c>
      <c r="C10" s="121">
        <v>46100</v>
      </c>
      <c r="D10" s="121">
        <v>11852</v>
      </c>
      <c r="E10" s="121">
        <v>10768</v>
      </c>
      <c r="F10" s="121">
        <v>19001</v>
      </c>
      <c r="G10" s="121">
        <v>435</v>
      </c>
      <c r="H10" s="106" t="s">
        <v>47</v>
      </c>
      <c r="I10" s="121"/>
    </row>
    <row r="11" spans="1:11" ht="15.75">
      <c r="B11" s="61" t="s">
        <v>109</v>
      </c>
      <c r="C11" s="121">
        <v>57556</v>
      </c>
      <c r="D11" s="121">
        <v>17290</v>
      </c>
      <c r="E11" s="121">
        <v>2122</v>
      </c>
      <c r="F11" s="121">
        <v>20929</v>
      </c>
      <c r="G11" s="121">
        <v>516</v>
      </c>
      <c r="H11" s="106" t="s">
        <v>46</v>
      </c>
      <c r="I11" s="121"/>
    </row>
    <row r="12" spans="1:11" ht="15.75">
      <c r="B12" s="61" t="s">
        <v>108</v>
      </c>
      <c r="C12" s="121">
        <v>19174</v>
      </c>
      <c r="D12" s="121">
        <v>11739.3</v>
      </c>
      <c r="E12" s="121">
        <v>10015.9</v>
      </c>
      <c r="F12" s="121">
        <v>7953.8</v>
      </c>
      <c r="G12" s="121">
        <v>492.3</v>
      </c>
      <c r="H12" s="106" t="s">
        <v>45</v>
      </c>
      <c r="I12" s="121"/>
    </row>
    <row r="13" spans="1:11" ht="15.75">
      <c r="B13" s="61" t="s">
        <v>107</v>
      </c>
      <c r="C13" s="121">
        <v>15900</v>
      </c>
      <c r="D13" s="121">
        <v>25211.4</v>
      </c>
      <c r="E13" s="121">
        <v>8757.9</v>
      </c>
      <c r="F13" s="121">
        <v>15388.2</v>
      </c>
      <c r="G13" s="121">
        <v>1291.2</v>
      </c>
      <c r="H13" s="106" t="s">
        <v>45</v>
      </c>
      <c r="I13" s="121"/>
    </row>
    <row r="14" spans="1:11" ht="15.75">
      <c r="B14" s="61" t="s">
        <v>106</v>
      </c>
      <c r="C14" s="121">
        <v>21080</v>
      </c>
      <c r="D14" s="121">
        <v>6240.4</v>
      </c>
      <c r="E14" s="121">
        <v>4368.3</v>
      </c>
      <c r="F14" s="121">
        <v>7853.6</v>
      </c>
      <c r="G14" s="121">
        <v>251.3</v>
      </c>
      <c r="H14" s="106" t="s">
        <v>95</v>
      </c>
      <c r="I14" s="121"/>
    </row>
    <row r="15" spans="1:11" ht="15.75">
      <c r="B15" s="61" t="s">
        <v>105</v>
      </c>
      <c r="C15" s="121">
        <v>15912</v>
      </c>
      <c r="D15" s="121">
        <v>11848</v>
      </c>
      <c r="E15" s="121">
        <v>4286</v>
      </c>
      <c r="F15" s="121">
        <v>12553</v>
      </c>
      <c r="G15" s="121">
        <v>714</v>
      </c>
      <c r="H15" s="106" t="s">
        <v>46</v>
      </c>
      <c r="I15" s="121"/>
    </row>
    <row r="16" spans="1:11" ht="15.75">
      <c r="B16" s="61" t="s">
        <v>104</v>
      </c>
      <c r="C16" s="121">
        <v>1350</v>
      </c>
      <c r="D16" s="121">
        <v>962.6</v>
      </c>
      <c r="E16" s="121">
        <v>35.9</v>
      </c>
      <c r="F16" s="121">
        <v>508</v>
      </c>
      <c r="G16" s="121">
        <v>94.4</v>
      </c>
      <c r="H16" s="106" t="s">
        <v>96</v>
      </c>
      <c r="I16" s="121"/>
    </row>
    <row r="17" spans="1:9" ht="15.75">
      <c r="B17" s="61" t="s">
        <v>103</v>
      </c>
      <c r="C17" s="121">
        <v>41569</v>
      </c>
      <c r="D17" s="121">
        <v>4051.3</v>
      </c>
      <c r="E17" s="121">
        <v>4869.7</v>
      </c>
      <c r="F17" s="121">
        <v>16751.2</v>
      </c>
      <c r="G17" s="121">
        <v>213.11959287531809</v>
      </c>
      <c r="H17" s="106" t="s">
        <v>95</v>
      </c>
      <c r="I17" s="121"/>
    </row>
    <row r="18" spans="1:9" ht="15.75">
      <c r="B18" s="61"/>
      <c r="C18" s="121"/>
      <c r="D18" s="121"/>
      <c r="E18" s="121"/>
      <c r="F18" s="121"/>
      <c r="G18" s="121"/>
      <c r="H18" s="106"/>
      <c r="I18" s="121"/>
    </row>
    <row r="19" spans="1:9" ht="31.5">
      <c r="B19" s="128" t="s">
        <v>102</v>
      </c>
      <c r="C19" s="121">
        <f>C17</f>
        <v>41569</v>
      </c>
      <c r="D19" s="121">
        <f>D17+42000</f>
        <v>46051.3</v>
      </c>
      <c r="E19" s="121">
        <f>E17</f>
        <v>4869.7</v>
      </c>
      <c r="F19" s="121">
        <f>F17</f>
        <v>16751.2</v>
      </c>
      <c r="G19" s="129">
        <f>0.05*D19</f>
        <v>2302.5650000000001</v>
      </c>
    </row>
    <row r="21" spans="1:9" ht="15.75">
      <c r="B21" s="52" t="s">
        <v>203</v>
      </c>
    </row>
    <row r="22" spans="1:9" ht="15.75">
      <c r="A22" s="61"/>
      <c r="B22" s="52" t="s">
        <v>101</v>
      </c>
    </row>
    <row r="24" spans="1:9">
      <c r="B24" s="52" t="s">
        <v>229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  <ignoredErrors>
    <ignoredError sqref="D19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workbookViewId="0">
      <selection sqref="A1:H1"/>
    </sheetView>
  </sheetViews>
  <sheetFormatPr defaultColWidth="8.85546875" defaultRowHeight="15.75"/>
  <cols>
    <col min="1" max="1" width="2.7109375" style="25" customWidth="1"/>
    <col min="2" max="2" width="36" style="25" bestFit="1" customWidth="1"/>
    <col min="3" max="3" width="2.7109375" style="25" customWidth="1"/>
    <col min="4" max="8" width="9.85546875" style="25" bestFit="1" customWidth="1"/>
    <col min="9" max="16384" width="8.85546875" style="25"/>
  </cols>
  <sheetData>
    <row r="1" spans="1:9">
      <c r="A1" s="130" t="s">
        <v>29</v>
      </c>
      <c r="B1" s="130"/>
      <c r="C1" s="130"/>
      <c r="D1" s="130"/>
      <c r="E1" s="130"/>
      <c r="F1" s="130"/>
      <c r="G1" s="130"/>
      <c r="H1" s="130"/>
    </row>
    <row r="2" spans="1:9">
      <c r="A2" s="131" t="s">
        <v>19</v>
      </c>
      <c r="B2" s="131"/>
      <c r="C2" s="131"/>
      <c r="D2" s="131"/>
      <c r="E2" s="131"/>
      <c r="F2" s="131"/>
      <c r="G2" s="131"/>
      <c r="H2" s="131"/>
    </row>
    <row r="3" spans="1:9" ht="33.75" customHeight="1">
      <c r="A3" s="133" t="s">
        <v>115</v>
      </c>
      <c r="B3" s="133"/>
      <c r="C3" s="133"/>
      <c r="D3" s="133"/>
      <c r="E3" s="133"/>
      <c r="F3" s="133"/>
      <c r="G3" s="133"/>
      <c r="H3" s="133"/>
      <c r="I3" s="133"/>
    </row>
    <row r="5" spans="1:9">
      <c r="D5" s="30"/>
      <c r="E5" s="30"/>
      <c r="F5" s="30"/>
      <c r="G5" s="30"/>
      <c r="H5" s="30"/>
    </row>
    <row r="6" spans="1:9">
      <c r="B6" s="31" t="s">
        <v>28</v>
      </c>
      <c r="C6" s="31"/>
      <c r="D6" s="32">
        <v>2004</v>
      </c>
      <c r="E6" s="32">
        <f>D6+1</f>
        <v>2005</v>
      </c>
      <c r="F6" s="32">
        <f>E6+1</f>
        <v>2006</v>
      </c>
      <c r="G6" s="32">
        <f>F6+1</f>
        <v>2007</v>
      </c>
      <c r="H6" s="32">
        <f>G6+1</f>
        <v>2008</v>
      </c>
    </row>
    <row r="7" spans="1:9">
      <c r="B7" s="33"/>
      <c r="D7" s="27"/>
      <c r="E7" s="27"/>
      <c r="F7" s="27"/>
      <c r="G7" s="27"/>
      <c r="H7" s="27"/>
    </row>
    <row r="8" spans="1:9">
      <c r="B8" s="25" t="s">
        <v>27</v>
      </c>
      <c r="D8" s="34">
        <v>31092</v>
      </c>
      <c r="E8" s="34">
        <v>36958</v>
      </c>
      <c r="F8" s="34">
        <v>43432</v>
      </c>
      <c r="G8" s="34">
        <v>48376</v>
      </c>
      <c r="H8" s="34">
        <v>47904</v>
      </c>
    </row>
    <row r="9" spans="1:9">
      <c r="B9" s="25" t="s">
        <v>26</v>
      </c>
      <c r="D9" s="35">
        <v>7718</v>
      </c>
      <c r="E9" s="35">
        <v>9270</v>
      </c>
      <c r="F9" s="35">
        <v>13096</v>
      </c>
      <c r="G9" s="35">
        <v>13738</v>
      </c>
      <c r="H9" s="35">
        <v>13605</v>
      </c>
    </row>
    <row r="10" spans="1:9">
      <c r="B10" s="25" t="s">
        <v>157</v>
      </c>
      <c r="C10" s="36"/>
      <c r="D10" s="34">
        <f>+D8-D9</f>
        <v>23374</v>
      </c>
      <c r="E10" s="34">
        <f>+E8-E9</f>
        <v>27688</v>
      </c>
      <c r="F10" s="34">
        <f>+F8-F9</f>
        <v>30336</v>
      </c>
      <c r="G10" s="34">
        <f>+G8-G9</f>
        <v>34638</v>
      </c>
      <c r="H10" s="34">
        <f>+H8-H9</f>
        <v>34299</v>
      </c>
    </row>
    <row r="11" spans="1:9" ht="8.1" customHeight="1">
      <c r="D11" s="34"/>
      <c r="E11" s="34"/>
      <c r="F11" s="34"/>
      <c r="G11" s="34"/>
      <c r="H11" s="34"/>
    </row>
    <row r="12" spans="1:9">
      <c r="B12" s="31" t="s">
        <v>152</v>
      </c>
      <c r="D12" s="34"/>
      <c r="E12" s="34"/>
      <c r="F12" s="34"/>
      <c r="G12" s="34"/>
      <c r="H12" s="34"/>
    </row>
    <row r="13" spans="1:9">
      <c r="B13" s="25" t="s">
        <v>153</v>
      </c>
      <c r="D13" s="34">
        <v>10423</v>
      </c>
      <c r="E13" s="34">
        <v>11816</v>
      </c>
      <c r="F13" s="34">
        <v>11588</v>
      </c>
      <c r="G13" s="34">
        <v>11576</v>
      </c>
      <c r="H13" s="34">
        <v>11317</v>
      </c>
    </row>
    <row r="14" spans="1:9">
      <c r="B14" s="25" t="s">
        <v>154</v>
      </c>
      <c r="D14" s="34">
        <v>5154</v>
      </c>
      <c r="E14" s="34">
        <v>5672</v>
      </c>
      <c r="F14" s="34">
        <v>7286</v>
      </c>
      <c r="G14" s="34">
        <v>8327</v>
      </c>
      <c r="H14" s="34">
        <v>8720</v>
      </c>
    </row>
    <row r="15" spans="1:9">
      <c r="B15" s="36" t="s">
        <v>25</v>
      </c>
      <c r="D15" s="35">
        <v>1572</v>
      </c>
      <c r="E15" s="35">
        <v>1011</v>
      </c>
      <c r="F15" s="35">
        <v>0</v>
      </c>
      <c r="G15" s="35">
        <v>0</v>
      </c>
      <c r="H15" s="35">
        <v>0</v>
      </c>
    </row>
    <row r="16" spans="1:9">
      <c r="B16" s="25" t="s">
        <v>24</v>
      </c>
      <c r="D16" s="34">
        <f>+D10-SUM(D13:D15)</f>
        <v>6225</v>
      </c>
      <c r="E16" s="34">
        <f>+E10-SUM(E13:E15)</f>
        <v>9189</v>
      </c>
      <c r="F16" s="34">
        <f>+F10-SUM(F13:F15)</f>
        <v>11462</v>
      </c>
      <c r="G16" s="34">
        <f>+G10-SUM(G13:G15)</f>
        <v>14735</v>
      </c>
      <c r="H16" s="34">
        <f>+H10-SUM(H13:H15)</f>
        <v>14262</v>
      </c>
    </row>
    <row r="17" spans="2:8" ht="8.1" customHeight="1">
      <c r="D17" s="34"/>
      <c r="E17" s="34"/>
      <c r="F17" s="34"/>
      <c r="G17" s="34"/>
      <c r="H17" s="34"/>
    </row>
    <row r="18" spans="2:8">
      <c r="B18" s="25" t="s">
        <v>23</v>
      </c>
      <c r="D18" s="37">
        <v>311</v>
      </c>
      <c r="E18" s="37">
        <v>-742</v>
      </c>
      <c r="F18" s="37">
        <v>-443</v>
      </c>
      <c r="G18" s="37">
        <v>-791</v>
      </c>
      <c r="H18" s="37">
        <v>-488</v>
      </c>
    </row>
    <row r="19" spans="2:8" ht="8.1" customHeight="1">
      <c r="D19" s="37"/>
      <c r="E19" s="37"/>
      <c r="F19" s="37"/>
      <c r="G19" s="37"/>
      <c r="H19" s="37"/>
    </row>
    <row r="20" spans="2:8">
      <c r="B20" s="25" t="s">
        <v>205</v>
      </c>
      <c r="D20" s="37">
        <v>-677</v>
      </c>
      <c r="E20" s="37">
        <v>769</v>
      </c>
      <c r="F20" s="37">
        <v>-682</v>
      </c>
      <c r="G20" s="37">
        <v>222</v>
      </c>
      <c r="H20" s="37">
        <v>589</v>
      </c>
    </row>
    <row r="21" spans="2:8" ht="8.1" customHeight="1">
      <c r="D21" s="34"/>
      <c r="E21" s="34"/>
      <c r="F21" s="34"/>
      <c r="G21" s="34"/>
      <c r="H21" s="34"/>
    </row>
    <row r="22" spans="2:8">
      <c r="B22" s="25" t="s">
        <v>158</v>
      </c>
      <c r="D22" s="34">
        <v>1865</v>
      </c>
      <c r="E22" s="34">
        <v>2284</v>
      </c>
      <c r="F22" s="34">
        <v>3436</v>
      </c>
      <c r="G22" s="34">
        <v>3867</v>
      </c>
      <c r="H22" s="34">
        <v>3317</v>
      </c>
    </row>
    <row r="23" spans="2:8">
      <c r="B23" s="25" t="s">
        <v>159</v>
      </c>
      <c r="D23" s="35">
        <v>-457</v>
      </c>
      <c r="E23" s="35">
        <v>-943</v>
      </c>
      <c r="F23" s="35">
        <v>-1291</v>
      </c>
      <c r="G23" s="35">
        <v>-1676</v>
      </c>
      <c r="H23" s="35">
        <v>-1875</v>
      </c>
    </row>
    <row r="24" spans="2:8">
      <c r="B24" s="25" t="s">
        <v>160</v>
      </c>
      <c r="D24" s="34">
        <v>6606</v>
      </c>
      <c r="E24" s="34">
        <v>5923</v>
      </c>
      <c r="F24" s="34">
        <v>7880</v>
      </c>
      <c r="G24" s="34">
        <v>9761</v>
      </c>
      <c r="H24" s="34">
        <v>8969</v>
      </c>
    </row>
    <row r="25" spans="2:8">
      <c r="D25" s="38"/>
      <c r="E25" s="38"/>
      <c r="F25" s="38"/>
      <c r="G25" s="38"/>
      <c r="H25" s="38"/>
    </row>
    <row r="26" spans="2:8">
      <c r="B26" s="31" t="s">
        <v>155</v>
      </c>
      <c r="D26" s="27"/>
      <c r="E26" s="27"/>
      <c r="F26" s="27"/>
      <c r="G26" s="27"/>
      <c r="H26" s="27"/>
    </row>
    <row r="27" spans="2:8">
      <c r="B27" s="25" t="s">
        <v>176</v>
      </c>
      <c r="D27" s="34">
        <v>12999</v>
      </c>
      <c r="E27" s="34">
        <v>20885</v>
      </c>
      <c r="F27" s="34">
        <v>24996</v>
      </c>
      <c r="G27" s="34">
        <v>24802</v>
      </c>
      <c r="H27" s="34">
        <v>21438</v>
      </c>
    </row>
    <row r="28" spans="2:8">
      <c r="B28" s="25" t="s">
        <v>161</v>
      </c>
      <c r="D28" s="34">
        <v>16680</v>
      </c>
      <c r="E28" s="34">
        <v>14741</v>
      </c>
      <c r="F28" s="34">
        <v>15899</v>
      </c>
      <c r="G28" s="34">
        <v>18032</v>
      </c>
      <c r="H28" s="34">
        <v>17166</v>
      </c>
    </row>
    <row r="29" spans="2:8">
      <c r="B29" s="25" t="s">
        <v>22</v>
      </c>
      <c r="D29" s="34">
        <v>12408</v>
      </c>
      <c r="E29" s="34">
        <v>15097</v>
      </c>
      <c r="F29" s="34">
        <v>16417</v>
      </c>
      <c r="G29" s="34">
        <v>17832</v>
      </c>
      <c r="H29" s="34">
        <v>18190</v>
      </c>
    </row>
    <row r="30" spans="2:8">
      <c r="B30" s="25" t="s">
        <v>162</v>
      </c>
      <c r="D30" s="35">
        <v>16359</v>
      </c>
      <c r="E30" s="35">
        <v>18472</v>
      </c>
      <c r="F30" s="35">
        <v>17102</v>
      </c>
      <c r="G30" s="35">
        <v>17699</v>
      </c>
      <c r="H30" s="35">
        <v>19295</v>
      </c>
    </row>
    <row r="31" spans="2:8">
      <c r="B31" s="25" t="s">
        <v>163</v>
      </c>
      <c r="D31" s="34">
        <f>SUM(D27:D30)</f>
        <v>58446</v>
      </c>
      <c r="E31" s="34">
        <f>SUM(E27:E30)</f>
        <v>69195</v>
      </c>
      <c r="F31" s="34">
        <f>SUM(F27:F30)</f>
        <v>74414</v>
      </c>
      <c r="G31" s="34">
        <f>SUM(G27:G30)</f>
        <v>78365</v>
      </c>
      <c r="H31" s="34">
        <f>SUM(H27:H30)</f>
        <v>76089</v>
      </c>
    </row>
    <row r="32" spans="2:8">
      <c r="D32" s="34"/>
      <c r="E32" s="34"/>
      <c r="F32" s="34"/>
      <c r="G32" s="34"/>
      <c r="H32" s="34"/>
    </row>
    <row r="33" spans="1:8">
      <c r="B33" s="25" t="s">
        <v>164</v>
      </c>
      <c r="D33" s="34">
        <v>10134</v>
      </c>
      <c r="E33" s="34">
        <v>9492</v>
      </c>
      <c r="F33" s="34">
        <v>12692</v>
      </c>
      <c r="G33" s="34">
        <v>14454</v>
      </c>
      <c r="H33" s="34">
        <v>12104</v>
      </c>
    </row>
    <row r="34" spans="1:8">
      <c r="B34" s="15" t="s">
        <v>165</v>
      </c>
      <c r="D34" s="34">
        <v>7077</v>
      </c>
      <c r="E34" s="34">
        <v>9322</v>
      </c>
      <c r="F34" s="34">
        <v>6191</v>
      </c>
      <c r="G34" s="34">
        <v>3831</v>
      </c>
      <c r="H34" s="34">
        <v>2971</v>
      </c>
    </row>
    <row r="35" spans="1:8">
      <c r="B35" s="15" t="s">
        <v>166</v>
      </c>
      <c r="D35" s="34">
        <v>0</v>
      </c>
      <c r="E35" s="34">
        <v>183</v>
      </c>
      <c r="F35" s="34">
        <v>163</v>
      </c>
      <c r="G35" s="34">
        <v>243</v>
      </c>
      <c r="H35" s="34">
        <v>174</v>
      </c>
    </row>
    <row r="36" spans="1:8">
      <c r="B36" s="25" t="s">
        <v>156</v>
      </c>
      <c r="D36" s="35">
        <v>13237</v>
      </c>
      <c r="E36" s="35">
        <v>16864</v>
      </c>
      <c r="F36" s="35">
        <v>15924</v>
      </c>
      <c r="G36" s="35">
        <v>14354</v>
      </c>
      <c r="H36" s="35">
        <v>16361</v>
      </c>
    </row>
    <row r="37" spans="1:8">
      <c r="B37" s="25" t="s">
        <v>167</v>
      </c>
      <c r="D37" s="34">
        <f>SUM(D33:D36)</f>
        <v>30448</v>
      </c>
      <c r="E37" s="34">
        <f>SUM(E33:E36)</f>
        <v>35861</v>
      </c>
      <c r="F37" s="34">
        <f>SUM(F33:F36)</f>
        <v>34970</v>
      </c>
      <c r="G37" s="34">
        <f>SUM(G33:G36)</f>
        <v>32882</v>
      </c>
      <c r="H37" s="34">
        <f>SUM(H33:H36)</f>
        <v>31610</v>
      </c>
    </row>
    <row r="38" spans="1:8">
      <c r="D38" s="39"/>
      <c r="E38" s="39"/>
      <c r="F38" s="39"/>
      <c r="G38" s="39"/>
      <c r="H38" s="39"/>
    </row>
    <row r="39" spans="1:8">
      <c r="B39" s="25" t="s">
        <v>168</v>
      </c>
      <c r="D39" s="34">
        <v>160</v>
      </c>
      <c r="E39" s="34">
        <v>160</v>
      </c>
      <c r="F39" s="34">
        <v>160</v>
      </c>
      <c r="G39" s="34">
        <v>160</v>
      </c>
      <c r="H39" s="34">
        <v>160</v>
      </c>
    </row>
    <row r="40" spans="1:8">
      <c r="B40" s="25" t="s">
        <v>169</v>
      </c>
      <c r="D40" s="34">
        <v>35960</v>
      </c>
      <c r="E40" s="34">
        <v>38624</v>
      </c>
      <c r="F40" s="34">
        <v>44251</v>
      </c>
      <c r="G40" s="34">
        <v>50922</v>
      </c>
      <c r="H40" s="34">
        <v>52081</v>
      </c>
    </row>
    <row r="41" spans="1:8">
      <c r="B41" s="25" t="s">
        <v>170</v>
      </c>
      <c r="D41" s="34">
        <v>-4326</v>
      </c>
      <c r="E41" s="34">
        <v>-3485</v>
      </c>
      <c r="F41" s="34">
        <v>-2102</v>
      </c>
      <c r="G41" s="34">
        <v>-1017</v>
      </c>
      <c r="H41" s="40" t="s">
        <v>21</v>
      </c>
    </row>
    <row r="42" spans="1:8">
      <c r="B42" s="25" t="s">
        <v>207</v>
      </c>
      <c r="D42" s="35">
        <v>-3796</v>
      </c>
      <c r="E42" s="35">
        <v>-1965</v>
      </c>
      <c r="F42" s="35">
        <v>-2865</v>
      </c>
      <c r="G42" s="35">
        <v>-4582</v>
      </c>
      <c r="H42" s="35">
        <v>-7762</v>
      </c>
    </row>
    <row r="43" spans="1:8">
      <c r="B43" s="25" t="s">
        <v>171</v>
      </c>
      <c r="D43" s="34">
        <f>SUM(D39:D42)</f>
        <v>27998</v>
      </c>
      <c r="E43" s="34">
        <f>SUM(E39:E42)</f>
        <v>33334</v>
      </c>
      <c r="F43" s="34">
        <f>SUM(F39:F42)</f>
        <v>39444</v>
      </c>
      <c r="G43" s="34">
        <f>SUM(G39:G42)</f>
        <v>45483</v>
      </c>
      <c r="H43" s="34">
        <f>SUM(H39:H42)</f>
        <v>44479</v>
      </c>
    </row>
    <row r="44" spans="1:8">
      <c r="D44" s="39"/>
      <c r="E44" s="39"/>
      <c r="F44" s="39"/>
      <c r="G44" s="39"/>
      <c r="H44" s="39"/>
    </row>
    <row r="45" spans="1:8">
      <c r="B45" s="25" t="s">
        <v>172</v>
      </c>
      <c r="D45" s="39">
        <f>D43+D37</f>
        <v>58446</v>
      </c>
      <c r="E45" s="39">
        <f>E43+E37</f>
        <v>69195</v>
      </c>
      <c r="F45" s="39">
        <f>F43+F37</f>
        <v>74414</v>
      </c>
      <c r="G45" s="39">
        <f>G43+G37</f>
        <v>78365</v>
      </c>
      <c r="H45" s="39">
        <f>H43+H37</f>
        <v>76089</v>
      </c>
    </row>
    <row r="46" spans="1:8">
      <c r="D46" s="39"/>
      <c r="E46" s="39"/>
      <c r="F46" s="39"/>
      <c r="G46" s="39"/>
      <c r="H46" s="39"/>
    </row>
    <row r="47" spans="1:8">
      <c r="A47" s="25" t="s">
        <v>173</v>
      </c>
    </row>
  </sheetData>
  <mergeCells count="3">
    <mergeCell ref="A1:H1"/>
    <mergeCell ref="A2:H2"/>
    <mergeCell ref="A3:I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tabSelected="1" workbookViewId="0">
      <selection sqref="A1:I1"/>
    </sheetView>
  </sheetViews>
  <sheetFormatPr defaultColWidth="8.85546875" defaultRowHeight="15"/>
  <cols>
    <col min="1" max="1" width="4.85546875" style="42" customWidth="1"/>
    <col min="2" max="2" width="23.28515625" style="45" customWidth="1"/>
    <col min="3" max="16384" width="8.85546875" style="42"/>
  </cols>
  <sheetData>
    <row r="1" spans="1:9" s="25" customFormat="1" ht="15.75">
      <c r="A1" s="130" t="s">
        <v>30</v>
      </c>
      <c r="B1" s="130"/>
      <c r="C1" s="130"/>
      <c r="D1" s="130"/>
      <c r="E1" s="130"/>
      <c r="F1" s="130"/>
      <c r="G1" s="130"/>
      <c r="H1" s="130"/>
      <c r="I1" s="130"/>
    </row>
    <row r="2" spans="1:9" s="25" customFormat="1" ht="15.75">
      <c r="A2" s="131" t="s">
        <v>19</v>
      </c>
      <c r="B2" s="131"/>
      <c r="C2" s="131"/>
      <c r="D2" s="131"/>
      <c r="E2" s="131"/>
      <c r="F2" s="131"/>
      <c r="G2" s="131"/>
      <c r="H2" s="131"/>
      <c r="I2" s="131"/>
    </row>
    <row r="3" spans="1:9" s="25" customFormat="1" ht="15.75">
      <c r="A3" s="130" t="s">
        <v>116</v>
      </c>
      <c r="B3" s="130"/>
      <c r="C3" s="130"/>
      <c r="D3" s="130"/>
      <c r="E3" s="130"/>
      <c r="F3" s="130"/>
      <c r="G3" s="130"/>
      <c r="H3" s="130"/>
      <c r="I3" s="130"/>
    </row>
    <row r="5" spans="1:9" ht="15.75">
      <c r="A5" s="25"/>
      <c r="B5" s="25"/>
      <c r="C5" s="25"/>
      <c r="D5" s="41"/>
      <c r="E5" s="41"/>
      <c r="F5" s="41"/>
      <c r="G5" s="41"/>
      <c r="H5" s="41"/>
    </row>
    <row r="6" spans="1:9" ht="15.75">
      <c r="A6" s="25"/>
      <c r="B6" s="17" t="s">
        <v>174</v>
      </c>
      <c r="C6" s="25"/>
      <c r="D6" s="32">
        <v>2004</v>
      </c>
      <c r="E6" s="32">
        <f>D6+1</f>
        <v>2005</v>
      </c>
      <c r="F6" s="32">
        <f>E6+1</f>
        <v>2006</v>
      </c>
      <c r="G6" s="32">
        <f>F6+1</f>
        <v>2007</v>
      </c>
      <c r="H6" s="32">
        <f>G6+1</f>
        <v>2008</v>
      </c>
    </row>
    <row r="7" spans="1:9" ht="15.75">
      <c r="A7" s="25"/>
      <c r="B7" s="25"/>
      <c r="C7" s="25"/>
      <c r="D7" s="38"/>
      <c r="E7" s="38"/>
      <c r="F7" s="38"/>
      <c r="G7" s="38"/>
      <c r="H7" s="38"/>
    </row>
    <row r="8" spans="1:9" ht="15.75">
      <c r="A8" s="25"/>
      <c r="B8" s="25" t="s">
        <v>27</v>
      </c>
      <c r="C8" s="25"/>
      <c r="D8" s="34">
        <v>4621</v>
      </c>
      <c r="E8" s="34">
        <v>6633</v>
      </c>
      <c r="F8" s="34">
        <v>9284</v>
      </c>
      <c r="G8" s="34">
        <v>11724</v>
      </c>
      <c r="H8" s="34">
        <v>13418</v>
      </c>
    </row>
    <row r="9" spans="1:9" ht="15.75">
      <c r="A9" s="25"/>
      <c r="B9" s="25" t="s">
        <v>26</v>
      </c>
      <c r="C9" s="25"/>
      <c r="D9" s="35">
        <v>805</v>
      </c>
      <c r="E9" s="35">
        <v>1155</v>
      </c>
      <c r="F9" s="35">
        <v>1366</v>
      </c>
      <c r="G9" s="35">
        <v>1767</v>
      </c>
      <c r="H9" s="35">
        <v>1971</v>
      </c>
    </row>
    <row r="10" spans="1:9" ht="15.75">
      <c r="A10" s="25"/>
      <c r="B10" s="25" t="s">
        <v>157</v>
      </c>
      <c r="C10" s="36"/>
      <c r="D10" s="34">
        <f>+D8-D9</f>
        <v>3816</v>
      </c>
      <c r="E10" s="34">
        <f>+E8-E9</f>
        <v>5478</v>
      </c>
      <c r="F10" s="34">
        <f>+F8-F9</f>
        <v>7918</v>
      </c>
      <c r="G10" s="34">
        <f>+G8-G9</f>
        <v>9957</v>
      </c>
      <c r="H10" s="34">
        <f>+H8-H9</f>
        <v>11447</v>
      </c>
    </row>
    <row r="11" spans="1:9" ht="15.75">
      <c r="A11" s="25"/>
      <c r="B11" s="25"/>
      <c r="C11" s="25"/>
      <c r="D11" s="34"/>
      <c r="E11" s="34"/>
      <c r="F11" s="34"/>
      <c r="G11" s="34"/>
      <c r="H11" s="34"/>
    </row>
    <row r="12" spans="1:9" ht="15.75">
      <c r="A12" s="25"/>
      <c r="B12" s="17" t="s">
        <v>152</v>
      </c>
      <c r="C12" s="25"/>
      <c r="D12" s="34"/>
      <c r="E12" s="34"/>
      <c r="F12" s="34"/>
      <c r="G12" s="34"/>
      <c r="H12" s="34"/>
    </row>
    <row r="13" spans="1:9" ht="15.75">
      <c r="A13" s="25"/>
      <c r="B13" s="15" t="s">
        <v>153</v>
      </c>
      <c r="C13" s="25"/>
      <c r="D13" s="34">
        <v>1088</v>
      </c>
      <c r="E13" s="34">
        <v>1435</v>
      </c>
      <c r="F13" s="34">
        <v>2014</v>
      </c>
      <c r="G13" s="34">
        <v>2256</v>
      </c>
      <c r="H13" s="34">
        <v>2405</v>
      </c>
    </row>
    <row r="14" spans="1:9" ht="15.75">
      <c r="A14" s="25"/>
      <c r="B14" s="15" t="s">
        <v>154</v>
      </c>
      <c r="C14" s="25"/>
      <c r="D14" s="34">
        <v>816</v>
      </c>
      <c r="E14" s="34">
        <v>1118</v>
      </c>
      <c r="F14" s="34">
        <v>1588</v>
      </c>
      <c r="G14" s="34">
        <v>2250</v>
      </c>
      <c r="H14" s="34">
        <v>2573</v>
      </c>
    </row>
    <row r="15" spans="1:9" ht="15.75">
      <c r="A15" s="25"/>
      <c r="B15" s="15" t="s">
        <v>25</v>
      </c>
      <c r="C15" s="25"/>
      <c r="D15" s="35">
        <v>739</v>
      </c>
      <c r="E15" s="35">
        <v>946</v>
      </c>
      <c r="F15" s="35">
        <v>1110</v>
      </c>
      <c r="G15" s="35">
        <v>1212</v>
      </c>
      <c r="H15" s="35">
        <v>1400</v>
      </c>
    </row>
    <row r="16" spans="1:9" ht="15.75">
      <c r="A16" s="25"/>
      <c r="B16" s="15" t="s">
        <v>24</v>
      </c>
      <c r="C16" s="25"/>
      <c r="D16" s="34">
        <f>+D10-SUM(D13:D15)</f>
        <v>1173</v>
      </c>
      <c r="E16" s="34">
        <f>+E10-SUM(E13:E15)</f>
        <v>1979</v>
      </c>
      <c r="F16" s="34">
        <f>+F10-SUM(F13:F15)</f>
        <v>3206</v>
      </c>
      <c r="G16" s="34">
        <f>+G10-SUM(G13:G15)</f>
        <v>4239</v>
      </c>
      <c r="H16" s="34">
        <f>+H10-SUM(H13:H15)</f>
        <v>5069</v>
      </c>
    </row>
    <row r="17" spans="1:8" ht="15.75">
      <c r="A17" s="25"/>
      <c r="B17" s="25"/>
      <c r="C17" s="25"/>
      <c r="D17" s="34"/>
      <c r="E17" s="34"/>
      <c r="F17" s="34"/>
      <c r="G17" s="34"/>
      <c r="H17" s="34"/>
    </row>
    <row r="18" spans="1:8" ht="15.75">
      <c r="A18" s="25"/>
      <c r="B18" s="25" t="s">
        <v>23</v>
      </c>
      <c r="C18" s="25"/>
      <c r="D18" s="37">
        <v>-83</v>
      </c>
      <c r="E18" s="37">
        <v>-93</v>
      </c>
      <c r="F18" s="37">
        <v>-156</v>
      </c>
      <c r="G18" s="37">
        <v>-224</v>
      </c>
      <c r="H18" s="37">
        <v>-75</v>
      </c>
    </row>
    <row r="19" spans="1:8" ht="15.75">
      <c r="A19" s="25"/>
      <c r="B19" s="25"/>
      <c r="C19" s="25"/>
      <c r="D19" s="37"/>
      <c r="E19" s="37"/>
      <c r="F19" s="37"/>
      <c r="G19" s="37"/>
      <c r="H19" s="37"/>
    </row>
    <row r="20" spans="1:8" ht="31.5">
      <c r="A20" s="25"/>
      <c r="B20" s="29" t="s">
        <v>205</v>
      </c>
      <c r="C20" s="25"/>
      <c r="D20" s="37">
        <v>36</v>
      </c>
      <c r="E20" s="37">
        <v>59</v>
      </c>
      <c r="F20" s="37">
        <v>-35</v>
      </c>
      <c r="G20" s="37">
        <v>38</v>
      </c>
      <c r="H20" s="37">
        <v>-286</v>
      </c>
    </row>
    <row r="21" spans="1:8" ht="15.75">
      <c r="A21" s="25"/>
      <c r="B21" s="25"/>
      <c r="C21" s="25"/>
      <c r="D21" s="34"/>
      <c r="E21" s="34"/>
      <c r="F21" s="34"/>
      <c r="G21" s="34"/>
      <c r="H21" s="34"/>
    </row>
    <row r="22" spans="1:8" ht="15.75">
      <c r="A22" s="25"/>
      <c r="B22" s="15" t="s">
        <v>158</v>
      </c>
      <c r="C22" s="25"/>
      <c r="D22" s="35">
        <v>435</v>
      </c>
      <c r="E22" s="35">
        <v>734</v>
      </c>
      <c r="F22" s="35">
        <v>1290</v>
      </c>
      <c r="G22" s="35">
        <v>1657</v>
      </c>
      <c r="H22" s="35">
        <v>2004</v>
      </c>
    </row>
    <row r="23" spans="1:8" ht="15.75">
      <c r="A23" s="25"/>
      <c r="B23" s="15" t="s">
        <v>159</v>
      </c>
      <c r="C23" s="25"/>
      <c r="D23" s="43">
        <v>0</v>
      </c>
      <c r="E23" s="43">
        <v>0</v>
      </c>
      <c r="F23" s="43">
        <v>0</v>
      </c>
      <c r="G23" s="43">
        <v>0</v>
      </c>
      <c r="H23" s="43">
        <v>0</v>
      </c>
    </row>
    <row r="24" spans="1:8" ht="15.75">
      <c r="A24" s="25"/>
      <c r="B24" s="15" t="s">
        <v>175</v>
      </c>
      <c r="C24" s="25"/>
      <c r="D24" s="34">
        <f>D16-D18-D22-D20</f>
        <v>785</v>
      </c>
      <c r="E24" s="34">
        <f>E16-E18-E22-E20</f>
        <v>1279</v>
      </c>
      <c r="F24" s="34">
        <f>F16-F18-F22-F20</f>
        <v>2107</v>
      </c>
      <c r="G24" s="34">
        <f>G16-G18-G22-G20</f>
        <v>2768</v>
      </c>
      <c r="H24" s="34">
        <f>H16-H18-H22-H20</f>
        <v>3426</v>
      </c>
    </row>
    <row r="25" spans="1:8" ht="15.75">
      <c r="A25" s="25"/>
      <c r="B25" s="25"/>
      <c r="C25" s="25"/>
      <c r="D25" s="38"/>
      <c r="E25" s="38"/>
      <c r="F25" s="38"/>
      <c r="G25" s="38"/>
      <c r="H25" s="38"/>
    </row>
    <row r="26" spans="1:8" ht="15.75">
      <c r="A26" s="25"/>
      <c r="B26" s="17" t="s">
        <v>155</v>
      </c>
      <c r="C26" s="25"/>
      <c r="D26" s="27"/>
      <c r="E26" s="27"/>
      <c r="F26" s="27"/>
      <c r="G26" s="27"/>
      <c r="H26" s="27"/>
    </row>
    <row r="27" spans="1:8" ht="15.75">
      <c r="A27" s="25"/>
      <c r="B27" s="15" t="s">
        <v>176</v>
      </c>
      <c r="C27" s="25"/>
      <c r="D27" s="34">
        <v>1665.105</v>
      </c>
      <c r="E27" s="34">
        <v>2365</v>
      </c>
      <c r="F27" s="34">
        <v>2493</v>
      </c>
      <c r="G27" s="34">
        <v>3975</v>
      </c>
      <c r="H27" s="34">
        <v>6198</v>
      </c>
    </row>
    <row r="28" spans="1:8" ht="15.75">
      <c r="A28" s="25"/>
      <c r="B28" s="15" t="s">
        <v>161</v>
      </c>
      <c r="C28" s="25"/>
      <c r="D28" s="34">
        <v>1760.2350000000001</v>
      </c>
      <c r="E28" s="34">
        <v>2021</v>
      </c>
      <c r="F28" s="34">
        <v>3211</v>
      </c>
      <c r="G28" s="34">
        <v>4778</v>
      </c>
      <c r="H28" s="34">
        <v>3875</v>
      </c>
    </row>
    <row r="29" spans="1:8" ht="15.75">
      <c r="A29" s="25"/>
      <c r="B29" s="15" t="s">
        <v>22</v>
      </c>
      <c r="C29" s="25"/>
      <c r="D29" s="34">
        <v>2091.404</v>
      </c>
      <c r="E29" s="34">
        <v>3349</v>
      </c>
      <c r="F29" s="34">
        <v>4173</v>
      </c>
      <c r="G29" s="34">
        <v>4986</v>
      </c>
      <c r="H29" s="34">
        <v>5404</v>
      </c>
    </row>
    <row r="30" spans="1:8" ht="15.75">
      <c r="A30" s="25"/>
      <c r="B30" s="15" t="s">
        <v>162</v>
      </c>
      <c r="C30" s="25"/>
      <c r="D30" s="35">
        <v>3886.6509999999998</v>
      </c>
      <c r="E30" s="35">
        <v>4412</v>
      </c>
      <c r="F30" s="35">
        <v>4965</v>
      </c>
      <c r="G30" s="35">
        <v>5201</v>
      </c>
      <c r="H30" s="35">
        <v>6310</v>
      </c>
    </row>
    <row r="31" spans="1:8" ht="15.75">
      <c r="A31" s="25"/>
      <c r="B31" s="15" t="s">
        <v>163</v>
      </c>
      <c r="C31" s="25"/>
      <c r="D31" s="34">
        <f>SUM(D27:D30)</f>
        <v>9403.3950000000004</v>
      </c>
      <c r="E31" s="34">
        <f>SUM(E27:E30)</f>
        <v>12147</v>
      </c>
      <c r="F31" s="34">
        <f>SUM(F27:F30)</f>
        <v>14842</v>
      </c>
      <c r="G31" s="34">
        <f>SUM(G27:G30)</f>
        <v>18940</v>
      </c>
      <c r="H31" s="34">
        <f>SUM(H27:H30)</f>
        <v>21787</v>
      </c>
    </row>
    <row r="32" spans="1:8" ht="15.75">
      <c r="A32" s="25"/>
      <c r="B32" s="25"/>
      <c r="C32" s="25"/>
      <c r="D32" s="34"/>
      <c r="E32" s="34"/>
      <c r="F32" s="34"/>
      <c r="G32" s="34"/>
      <c r="H32" s="34"/>
    </row>
    <row r="33" spans="1:8" ht="15.75">
      <c r="A33" s="25"/>
      <c r="B33" s="15" t="s">
        <v>164</v>
      </c>
      <c r="C33" s="25"/>
      <c r="D33" s="34">
        <v>1238.03</v>
      </c>
      <c r="E33" s="34">
        <v>1660</v>
      </c>
      <c r="F33" s="34">
        <v>2010</v>
      </c>
      <c r="G33" s="34">
        <v>3918</v>
      </c>
      <c r="H33" s="34">
        <v>3095</v>
      </c>
    </row>
    <row r="34" spans="1:8" ht="15.75">
      <c r="A34" s="25"/>
      <c r="B34" s="15" t="s">
        <v>165</v>
      </c>
      <c r="C34" s="25"/>
      <c r="D34" s="34">
        <v>412.25</v>
      </c>
      <c r="E34" s="34">
        <v>2083</v>
      </c>
      <c r="F34" s="34">
        <v>2204</v>
      </c>
      <c r="G34" s="34">
        <v>2402</v>
      </c>
      <c r="H34" s="34">
        <v>2329</v>
      </c>
    </row>
    <row r="35" spans="1:8" ht="15.75">
      <c r="A35" s="25"/>
      <c r="B35" s="15" t="s">
        <v>166</v>
      </c>
      <c r="C35" s="25"/>
      <c r="D35" s="34">
        <v>267.80500000000001</v>
      </c>
      <c r="E35" s="34">
        <v>220</v>
      </c>
      <c r="F35" s="34">
        <v>199</v>
      </c>
      <c r="G35" s="34">
        <v>418</v>
      </c>
      <c r="H35" s="34">
        <v>444</v>
      </c>
    </row>
    <row r="36" spans="1:8" ht="15.75">
      <c r="A36" s="25"/>
      <c r="B36" s="15" t="s">
        <v>156</v>
      </c>
      <c r="C36" s="25"/>
      <c r="D36" s="35">
        <v>703.12</v>
      </c>
      <c r="E36" s="35">
        <v>714</v>
      </c>
      <c r="F36" s="35">
        <v>951</v>
      </c>
      <c r="G36" s="35">
        <v>297</v>
      </c>
      <c r="H36" s="35">
        <v>248</v>
      </c>
    </row>
    <row r="37" spans="1:8" ht="15.75">
      <c r="A37" s="25"/>
      <c r="B37" s="15" t="s">
        <v>167</v>
      </c>
      <c r="C37" s="25"/>
      <c r="D37" s="34">
        <f>SUM(D33:D36)</f>
        <v>2621.2049999999999</v>
      </c>
      <c r="E37" s="34">
        <f>SUM(E33:E36)</f>
        <v>4677</v>
      </c>
      <c r="F37" s="34">
        <f>SUM(F33:F36)</f>
        <v>5364</v>
      </c>
      <c r="G37" s="34">
        <f>SUM(G33:G36)</f>
        <v>7035</v>
      </c>
      <c r="H37" s="34">
        <f>SUM(H33:H36)</f>
        <v>6116</v>
      </c>
    </row>
    <row r="38" spans="1:8" ht="15.75">
      <c r="A38" s="25"/>
      <c r="B38" s="25"/>
      <c r="C38" s="25"/>
      <c r="D38" s="39"/>
      <c r="E38" s="39"/>
      <c r="F38" s="39"/>
      <c r="G38" s="39"/>
      <c r="H38" s="39"/>
    </row>
    <row r="39" spans="1:8" ht="15.75">
      <c r="A39" s="25"/>
      <c r="B39" s="15" t="s">
        <v>168</v>
      </c>
      <c r="C39" s="25"/>
      <c r="D39" s="34">
        <v>20.943000000000001</v>
      </c>
      <c r="E39" s="34">
        <v>21</v>
      </c>
      <c r="F39" s="34">
        <v>21</v>
      </c>
      <c r="G39" s="34">
        <v>21</v>
      </c>
      <c r="H39" s="34">
        <v>21</v>
      </c>
    </row>
    <row r="40" spans="1:8" ht="15.75">
      <c r="A40" s="25"/>
      <c r="B40" s="15" t="s">
        <v>177</v>
      </c>
      <c r="C40" s="25"/>
      <c r="D40" s="34">
        <v>8002.7539999999999</v>
      </c>
      <c r="E40" s="34">
        <v>9263</v>
      </c>
      <c r="F40" s="34">
        <v>10091</v>
      </c>
      <c r="G40" s="34">
        <v>10695</v>
      </c>
      <c r="H40" s="34">
        <v>12044</v>
      </c>
    </row>
    <row r="41" spans="1:8" ht="15.75">
      <c r="A41" s="25"/>
      <c r="B41" s="15" t="s">
        <v>169</v>
      </c>
      <c r="C41" s="25"/>
      <c r="D41" s="37">
        <v>-1532.5</v>
      </c>
      <c r="E41" s="37">
        <v>-2067</v>
      </c>
      <c r="F41" s="37">
        <v>-838</v>
      </c>
      <c r="G41" s="37">
        <v>992</v>
      </c>
      <c r="H41" s="37">
        <v>3482</v>
      </c>
    </row>
    <row r="42" spans="1:8" ht="15.75">
      <c r="A42" s="25"/>
      <c r="B42" s="15" t="s">
        <v>207</v>
      </c>
      <c r="C42" s="25"/>
      <c r="D42" s="35">
        <v>290.94799999999998</v>
      </c>
      <c r="E42" s="35">
        <v>253</v>
      </c>
      <c r="F42" s="35">
        <v>204</v>
      </c>
      <c r="G42" s="35">
        <v>197</v>
      </c>
      <c r="H42" s="35">
        <v>124</v>
      </c>
    </row>
    <row r="43" spans="1:8" ht="15.75">
      <c r="A43" s="25"/>
      <c r="B43" s="15" t="s">
        <v>171</v>
      </c>
      <c r="C43" s="25"/>
      <c r="D43" s="34">
        <f>SUM(D39:D42)</f>
        <v>6782.1450000000004</v>
      </c>
      <c r="E43" s="34">
        <f>SUM(E39:E42)</f>
        <v>7470</v>
      </c>
      <c r="F43" s="34">
        <f>SUM(F39:F42)</f>
        <v>9478</v>
      </c>
      <c r="G43" s="34">
        <f>SUM(G39:G42)</f>
        <v>11905</v>
      </c>
      <c r="H43" s="34">
        <f>SUM(H39:H42)</f>
        <v>15671</v>
      </c>
    </row>
    <row r="44" spans="1:8" ht="15.75">
      <c r="A44" s="25"/>
      <c r="B44" s="25"/>
      <c r="C44" s="25"/>
      <c r="D44" s="39"/>
      <c r="E44" s="39"/>
      <c r="F44" s="39"/>
      <c r="G44" s="39"/>
      <c r="H44" s="39"/>
    </row>
    <row r="45" spans="1:8" ht="15.75">
      <c r="A45" s="25"/>
      <c r="B45" s="25" t="s">
        <v>172</v>
      </c>
      <c r="C45" s="25"/>
      <c r="D45" s="39">
        <f>D37+D43</f>
        <v>9403.35</v>
      </c>
      <c r="E45" s="39">
        <f>E37+E43</f>
        <v>12147</v>
      </c>
      <c r="F45" s="39">
        <f>F37+F43</f>
        <v>14842</v>
      </c>
      <c r="G45" s="39">
        <f>G37+G43</f>
        <v>18940</v>
      </c>
      <c r="H45" s="39">
        <f>H37+H43</f>
        <v>21787</v>
      </c>
    </row>
    <row r="46" spans="1:8" ht="15.75">
      <c r="A46" s="25"/>
      <c r="B46" s="25"/>
      <c r="C46" s="25"/>
      <c r="D46" s="25"/>
      <c r="E46" s="25"/>
      <c r="F46" s="25"/>
      <c r="G46" s="44"/>
      <c r="H46" s="44"/>
    </row>
    <row r="47" spans="1:8" ht="15.75">
      <c r="A47" s="25" t="s">
        <v>173</v>
      </c>
      <c r="C47" s="25"/>
      <c r="D47" s="25"/>
      <c r="E47" s="25"/>
      <c r="F47" s="25"/>
      <c r="G47" s="25"/>
      <c r="H47" s="25"/>
    </row>
  </sheetData>
  <mergeCells count="3">
    <mergeCell ref="A1:I1"/>
    <mergeCell ref="A2:I2"/>
    <mergeCell ref="A3:I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37"/>
  <sheetViews>
    <sheetView showGridLines="0" workbookViewId="0">
      <selection sqref="A1:L1"/>
    </sheetView>
  </sheetViews>
  <sheetFormatPr defaultColWidth="8.85546875" defaultRowHeight="12.75"/>
  <cols>
    <col min="1" max="1" width="4.28515625" style="47" customWidth="1"/>
    <col min="2" max="13" width="8.85546875" style="47"/>
    <col min="14" max="14" width="12.7109375" style="47" customWidth="1"/>
    <col min="15" max="16" width="9.42578125" style="47" customWidth="1"/>
    <col min="17" max="17" width="9.42578125" style="47" bestFit="1" customWidth="1"/>
    <col min="18" max="18" width="34.7109375" style="47" customWidth="1"/>
    <col min="19" max="16384" width="8.85546875" style="47"/>
  </cols>
  <sheetData>
    <row r="1" spans="1:18" s="25" customFormat="1" ht="15.75">
      <c r="A1" s="130" t="s">
        <v>204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N1" s="46" t="s">
        <v>34</v>
      </c>
      <c r="O1" s="46" t="s">
        <v>33</v>
      </c>
      <c r="P1" s="46" t="s">
        <v>32</v>
      </c>
      <c r="Q1" s="47"/>
      <c r="R1" s="47"/>
    </row>
    <row r="2" spans="1:18" s="25" customFormat="1" ht="15.75">
      <c r="A2" s="131" t="s">
        <v>31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N2" s="48">
        <v>39133</v>
      </c>
      <c r="O2" s="49">
        <v>230.6</v>
      </c>
      <c r="P2" s="50">
        <v>86.94</v>
      </c>
      <c r="Q2" s="47"/>
      <c r="R2" s="47"/>
    </row>
    <row r="3" spans="1:18" s="25" customFormat="1" ht="15.75">
      <c r="A3" s="134" t="s">
        <v>178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N3" s="48">
        <v>39134</v>
      </c>
      <c r="O3" s="49">
        <v>228.1</v>
      </c>
      <c r="P3" s="50">
        <v>87.74</v>
      </c>
      <c r="Q3" s="47"/>
      <c r="R3" s="47"/>
    </row>
    <row r="4" spans="1:18" ht="16.5">
      <c r="C4" s="134" t="s">
        <v>180</v>
      </c>
      <c r="D4" s="134"/>
      <c r="E4" s="134"/>
      <c r="F4" s="134"/>
      <c r="G4" s="134"/>
      <c r="H4" s="134"/>
      <c r="I4" s="134"/>
      <c r="J4" s="134"/>
      <c r="N4" s="48">
        <v>39135</v>
      </c>
      <c r="O4" s="49">
        <v>224.3</v>
      </c>
      <c r="P4" s="50">
        <v>85.51</v>
      </c>
      <c r="R4" s="51"/>
    </row>
    <row r="5" spans="1:18">
      <c r="N5" s="48">
        <v>39136</v>
      </c>
      <c r="O5" s="49">
        <v>224.4</v>
      </c>
      <c r="P5" s="50">
        <v>85.49</v>
      </c>
      <c r="R5" s="51"/>
    </row>
    <row r="6" spans="1:18">
      <c r="N6" s="48">
        <v>39139</v>
      </c>
      <c r="O6" s="49">
        <v>222.5</v>
      </c>
      <c r="P6" s="50">
        <v>85.75</v>
      </c>
      <c r="R6" s="51"/>
    </row>
    <row r="7" spans="1:18">
      <c r="N7" s="48">
        <v>39140</v>
      </c>
      <c r="O7" s="49">
        <v>218</v>
      </c>
      <c r="P7" s="50">
        <v>84.2</v>
      </c>
      <c r="R7" s="51"/>
    </row>
    <row r="8" spans="1:18">
      <c r="N8" s="48">
        <v>39141</v>
      </c>
      <c r="O8" s="49">
        <v>217.4</v>
      </c>
      <c r="P8" s="50">
        <v>84.41</v>
      </c>
      <c r="R8" s="51"/>
    </row>
    <row r="9" spans="1:18">
      <c r="N9" s="48">
        <v>39142</v>
      </c>
      <c r="O9" s="49">
        <v>217.2</v>
      </c>
      <c r="P9" s="50">
        <v>83.59</v>
      </c>
      <c r="R9" s="51"/>
    </row>
    <row r="10" spans="1:18">
      <c r="N10" s="48">
        <v>39143</v>
      </c>
      <c r="O10" s="49">
        <v>217.3</v>
      </c>
      <c r="P10" s="50">
        <v>82.79</v>
      </c>
      <c r="R10" s="51"/>
    </row>
    <row r="11" spans="1:18">
      <c r="N11" s="48">
        <v>39146</v>
      </c>
      <c r="O11" s="49">
        <v>214.1</v>
      </c>
      <c r="P11" s="50">
        <v>81.66</v>
      </c>
      <c r="R11" s="51"/>
    </row>
    <row r="12" spans="1:18">
      <c r="N12" s="48">
        <v>39147</v>
      </c>
      <c r="O12" s="49">
        <v>216</v>
      </c>
      <c r="P12" s="50">
        <v>82.28</v>
      </c>
      <c r="R12" s="51"/>
    </row>
    <row r="13" spans="1:18">
      <c r="N13" s="48">
        <v>39148</v>
      </c>
      <c r="O13" s="49">
        <v>218.2</v>
      </c>
      <c r="P13" s="50">
        <v>81.790000000000006</v>
      </c>
      <c r="R13" s="51"/>
    </row>
    <row r="14" spans="1:18">
      <c r="N14" s="48">
        <v>39149</v>
      </c>
      <c r="O14" s="49">
        <v>216.2</v>
      </c>
      <c r="P14" s="50">
        <v>81.14</v>
      </c>
      <c r="R14" s="51"/>
    </row>
    <row r="15" spans="1:18">
      <c r="N15" s="48">
        <v>39150</v>
      </c>
      <c r="O15" s="49">
        <v>215.6</v>
      </c>
      <c r="P15" s="50">
        <v>81.58</v>
      </c>
      <c r="R15" s="51"/>
    </row>
    <row r="16" spans="1:18">
      <c r="N16" s="48">
        <v>39153</v>
      </c>
      <c r="O16" s="49">
        <v>214.5</v>
      </c>
      <c r="P16" s="50">
        <v>81.5</v>
      </c>
      <c r="R16" s="51"/>
    </row>
    <row r="17" spans="14:18">
      <c r="N17" s="48">
        <v>39154</v>
      </c>
      <c r="O17" s="49">
        <v>213</v>
      </c>
      <c r="P17" s="50">
        <v>81.3</v>
      </c>
      <c r="R17" s="51"/>
    </row>
    <row r="18" spans="14:18">
      <c r="N18" s="48">
        <v>39155</v>
      </c>
      <c r="O18" s="49">
        <v>208.5</v>
      </c>
      <c r="P18" s="50">
        <v>80.92</v>
      </c>
      <c r="R18" s="51"/>
    </row>
    <row r="19" spans="14:18">
      <c r="N19" s="48">
        <v>39156</v>
      </c>
      <c r="O19" s="49">
        <v>210.2</v>
      </c>
      <c r="P19" s="50">
        <v>80.75</v>
      </c>
      <c r="R19" s="51"/>
    </row>
    <row r="20" spans="14:18">
      <c r="N20" s="48">
        <v>39157</v>
      </c>
      <c r="O20" s="49">
        <v>211.6</v>
      </c>
      <c r="P20" s="50">
        <v>81.48</v>
      </c>
      <c r="R20" s="51"/>
    </row>
    <row r="21" spans="14:18">
      <c r="N21" s="48">
        <v>39160</v>
      </c>
      <c r="O21" s="49">
        <v>213.7</v>
      </c>
      <c r="P21" s="50">
        <v>82.78</v>
      </c>
      <c r="R21" s="51"/>
    </row>
    <row r="22" spans="14:18">
      <c r="N22" s="48">
        <v>39161</v>
      </c>
      <c r="O22" s="49">
        <v>215.8</v>
      </c>
      <c r="P22" s="50">
        <v>83.91</v>
      </c>
      <c r="R22" s="51"/>
    </row>
    <row r="23" spans="14:18">
      <c r="N23" s="48">
        <v>39162</v>
      </c>
      <c r="O23" s="49">
        <v>218</v>
      </c>
      <c r="P23" s="50">
        <v>84.9</v>
      </c>
      <c r="R23" s="51"/>
    </row>
    <row r="24" spans="14:18">
      <c r="N24" s="48">
        <v>39163</v>
      </c>
      <c r="O24" s="49">
        <v>222.2</v>
      </c>
      <c r="P24" s="50">
        <v>85.28</v>
      </c>
      <c r="R24" s="51"/>
    </row>
    <row r="25" spans="14:18">
      <c r="N25" s="48">
        <v>39164</v>
      </c>
      <c r="O25" s="49">
        <v>219.3</v>
      </c>
      <c r="P25" s="50">
        <v>82.56</v>
      </c>
      <c r="R25" s="51"/>
    </row>
    <row r="26" spans="14:18">
      <c r="N26" s="48">
        <v>39167</v>
      </c>
      <c r="O26" s="49">
        <v>219</v>
      </c>
      <c r="P26" s="50">
        <v>83.07</v>
      </c>
      <c r="R26" s="51"/>
    </row>
    <row r="27" spans="14:18">
      <c r="N27" s="48">
        <v>39168</v>
      </c>
      <c r="O27" s="49">
        <v>217.8</v>
      </c>
      <c r="P27" s="50">
        <v>82.55</v>
      </c>
      <c r="R27" s="51"/>
    </row>
    <row r="28" spans="14:18">
      <c r="N28" s="48">
        <v>39169</v>
      </c>
      <c r="O28" s="49">
        <v>214.2</v>
      </c>
      <c r="P28" s="50">
        <v>82.05</v>
      </c>
      <c r="R28" s="51"/>
    </row>
    <row r="29" spans="14:18">
      <c r="N29" s="48">
        <v>39170</v>
      </c>
      <c r="O29" s="49">
        <v>217.1</v>
      </c>
      <c r="P29" s="50">
        <v>81.59</v>
      </c>
      <c r="R29" s="51"/>
    </row>
    <row r="30" spans="14:18">
      <c r="N30" s="48">
        <v>39171</v>
      </c>
      <c r="O30" s="49">
        <v>215</v>
      </c>
      <c r="P30" s="50">
        <v>82.12</v>
      </c>
      <c r="R30" s="51"/>
    </row>
    <row r="31" spans="14:18">
      <c r="N31" s="48">
        <v>39174</v>
      </c>
      <c r="O31" s="49">
        <v>215.4</v>
      </c>
      <c r="P31" s="50">
        <v>82.6</v>
      </c>
      <c r="R31" s="51"/>
    </row>
    <row r="32" spans="14:18">
      <c r="N32" s="48">
        <v>39175</v>
      </c>
      <c r="O32" s="49">
        <v>218.5</v>
      </c>
      <c r="P32" s="50">
        <v>83.02</v>
      </c>
      <c r="R32" s="51"/>
    </row>
    <row r="33" spans="1:18">
      <c r="N33" s="48">
        <v>39176</v>
      </c>
      <c r="O33" s="49">
        <v>218.1</v>
      </c>
      <c r="P33" s="50">
        <v>83</v>
      </c>
      <c r="R33" s="51"/>
    </row>
    <row r="34" spans="1:18">
      <c r="A34" s="52" t="s">
        <v>208</v>
      </c>
      <c r="C34" s="47" t="s">
        <v>209</v>
      </c>
      <c r="N34" s="48">
        <v>39177</v>
      </c>
      <c r="O34" s="49">
        <v>220.8</v>
      </c>
      <c r="P34" s="50">
        <v>83.4</v>
      </c>
      <c r="R34" s="51"/>
    </row>
    <row r="35" spans="1:18">
      <c r="N35" s="48">
        <v>39178</v>
      </c>
      <c r="O35" s="49">
        <v>220.8</v>
      </c>
      <c r="P35" s="50">
        <f>+P34</f>
        <v>83.4</v>
      </c>
      <c r="R35" s="51"/>
    </row>
    <row r="36" spans="1:18" ht="15.75" customHeight="1">
      <c r="A36" s="135" t="s">
        <v>179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N36" s="48">
        <v>39181</v>
      </c>
      <c r="O36" s="49">
        <v>220.8</v>
      </c>
      <c r="P36" s="50">
        <v>82.64</v>
      </c>
      <c r="R36" s="51"/>
    </row>
    <row r="37" spans="1:18">
      <c r="A37" s="135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N37" s="48">
        <v>39182</v>
      </c>
      <c r="O37" s="49">
        <v>222.9</v>
      </c>
      <c r="P37" s="50">
        <v>82.56</v>
      </c>
      <c r="R37" s="51"/>
    </row>
    <row r="38" spans="1:18" ht="13.5" customHeight="1">
      <c r="A38" s="135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N38" s="48">
        <v>39183</v>
      </c>
      <c r="O38" s="49">
        <v>222.6</v>
      </c>
      <c r="P38" s="50">
        <v>82.69</v>
      </c>
      <c r="R38" s="51"/>
    </row>
    <row r="39" spans="1:18">
      <c r="N39" s="48">
        <v>39184</v>
      </c>
      <c r="O39" s="49">
        <v>221</v>
      </c>
      <c r="P39" s="50">
        <v>81.63</v>
      </c>
      <c r="R39" s="51"/>
    </row>
    <row r="40" spans="1:18">
      <c r="N40" s="48">
        <v>39185</v>
      </c>
      <c r="O40" s="49">
        <v>221</v>
      </c>
      <c r="P40" s="50">
        <v>81.33</v>
      </c>
      <c r="R40" s="51"/>
    </row>
    <row r="41" spans="1:18">
      <c r="N41" s="48">
        <v>39188</v>
      </c>
      <c r="O41" s="49">
        <v>221</v>
      </c>
      <c r="P41" s="50">
        <v>81.17</v>
      </c>
      <c r="R41" s="51"/>
    </row>
    <row r="42" spans="1:18">
      <c r="N42" s="48">
        <v>39189</v>
      </c>
      <c r="O42" s="49">
        <v>223</v>
      </c>
      <c r="P42" s="50">
        <v>82.37</v>
      </c>
      <c r="R42" s="51"/>
    </row>
    <row r="43" spans="1:18">
      <c r="N43" s="48">
        <v>39190</v>
      </c>
      <c r="O43" s="49">
        <v>229.1</v>
      </c>
      <c r="P43" s="50">
        <v>82.09</v>
      </c>
      <c r="R43" s="51"/>
    </row>
    <row r="44" spans="1:18">
      <c r="N44" s="48">
        <v>39191</v>
      </c>
      <c r="O44" s="49">
        <v>231.5</v>
      </c>
      <c r="P44" s="50">
        <v>82.37</v>
      </c>
      <c r="R44" s="51"/>
    </row>
    <row r="45" spans="1:18">
      <c r="N45" s="48">
        <v>39192</v>
      </c>
      <c r="O45" s="49">
        <v>234.4</v>
      </c>
      <c r="P45" s="50">
        <v>82.4</v>
      </c>
      <c r="R45" s="51"/>
    </row>
    <row r="46" spans="1:18">
      <c r="N46" s="48">
        <v>39195</v>
      </c>
      <c r="O46" s="49">
        <v>234.9</v>
      </c>
      <c r="P46" s="50">
        <v>82</v>
      </c>
      <c r="R46" s="51"/>
    </row>
    <row r="47" spans="1:18">
      <c r="N47" s="48">
        <v>39196</v>
      </c>
      <c r="O47" s="49">
        <v>231.5</v>
      </c>
      <c r="P47" s="50">
        <v>81.599999999999994</v>
      </c>
      <c r="R47" s="51"/>
    </row>
    <row r="48" spans="1:18">
      <c r="N48" s="48">
        <v>39197</v>
      </c>
      <c r="O48" s="49">
        <v>233.4</v>
      </c>
      <c r="P48" s="50">
        <v>81.400000000000006</v>
      </c>
      <c r="R48" s="51"/>
    </row>
    <row r="49" spans="14:18">
      <c r="N49" s="48">
        <v>39198</v>
      </c>
      <c r="O49" s="49">
        <v>232.3</v>
      </c>
      <c r="P49" s="50">
        <v>81.02</v>
      </c>
      <c r="R49" s="51"/>
    </row>
    <row r="50" spans="14:18">
      <c r="N50" s="48">
        <v>39199</v>
      </c>
      <c r="O50" s="49">
        <v>229.5</v>
      </c>
      <c r="P50" s="50">
        <v>81.319999999999993</v>
      </c>
      <c r="R50" s="51"/>
    </row>
    <row r="51" spans="14:18">
      <c r="N51" s="48">
        <v>39202</v>
      </c>
      <c r="O51" s="49">
        <v>228.2</v>
      </c>
      <c r="P51" s="50">
        <v>79.989999999999995</v>
      </c>
      <c r="R51" s="51"/>
    </row>
    <row r="52" spans="14:18">
      <c r="N52" s="48">
        <v>39203</v>
      </c>
      <c r="O52" s="49">
        <v>228.2</v>
      </c>
      <c r="P52" s="50">
        <v>82.31</v>
      </c>
      <c r="R52" s="51"/>
    </row>
    <row r="53" spans="14:18">
      <c r="N53" s="48">
        <v>39204</v>
      </c>
      <c r="O53" s="49">
        <v>229.2</v>
      </c>
      <c r="P53" s="50">
        <v>82.13</v>
      </c>
      <c r="R53" s="51"/>
    </row>
    <row r="54" spans="14:18">
      <c r="N54" s="48">
        <v>39205</v>
      </c>
      <c r="O54" s="49">
        <v>228.7</v>
      </c>
      <c r="P54" s="50">
        <v>81.55</v>
      </c>
      <c r="R54" s="51"/>
    </row>
    <row r="55" spans="14:18">
      <c r="N55" s="48">
        <v>39206</v>
      </c>
      <c r="O55" s="49">
        <v>233</v>
      </c>
      <c r="P55" s="50">
        <v>81.42</v>
      </c>
      <c r="R55" s="51"/>
    </row>
    <row r="56" spans="14:18">
      <c r="N56" s="48">
        <v>39209</v>
      </c>
      <c r="O56" s="49">
        <v>232</v>
      </c>
      <c r="P56" s="50">
        <v>80.510000000000005</v>
      </c>
      <c r="R56" s="51"/>
    </row>
    <row r="57" spans="14:18">
      <c r="N57" s="48">
        <v>39210</v>
      </c>
      <c r="O57" s="49">
        <v>230.5</v>
      </c>
      <c r="P57" s="50">
        <v>80.599999999999994</v>
      </c>
      <c r="R57" s="51"/>
    </row>
    <row r="58" spans="14:18">
      <c r="N58" s="48">
        <v>39211</v>
      </c>
      <c r="O58" s="49">
        <v>229.8</v>
      </c>
      <c r="P58" s="50">
        <v>80.569999999999993</v>
      </c>
      <c r="R58" s="51"/>
    </row>
    <row r="59" spans="14:18">
      <c r="N59" s="48">
        <v>39212</v>
      </c>
      <c r="O59" s="49">
        <v>228.4</v>
      </c>
      <c r="P59" s="50">
        <v>79.56</v>
      </c>
      <c r="R59" s="51"/>
    </row>
    <row r="60" spans="14:18">
      <c r="N60" s="48">
        <v>39213</v>
      </c>
      <c r="O60" s="49">
        <v>228.2</v>
      </c>
      <c r="P60" s="50">
        <v>80.14</v>
      </c>
      <c r="R60" s="51"/>
    </row>
    <row r="61" spans="14:18">
      <c r="N61" s="48">
        <v>39216</v>
      </c>
      <c r="O61" s="49">
        <v>226.8</v>
      </c>
      <c r="P61" s="50">
        <v>80</v>
      </c>
      <c r="R61" s="51"/>
    </row>
    <row r="62" spans="14:18">
      <c r="N62" s="48">
        <v>39217</v>
      </c>
      <c r="O62" s="49">
        <v>228.8</v>
      </c>
      <c r="P62" s="50">
        <v>78.16</v>
      </c>
      <c r="R62" s="51"/>
    </row>
    <row r="63" spans="14:18">
      <c r="N63" s="48">
        <v>39218</v>
      </c>
      <c r="O63" s="49">
        <v>227</v>
      </c>
      <c r="P63" s="50">
        <v>78.53</v>
      </c>
      <c r="R63" s="51"/>
    </row>
    <row r="64" spans="14:18">
      <c r="N64" s="48">
        <v>39219</v>
      </c>
      <c r="O64" s="49">
        <v>227</v>
      </c>
      <c r="P64" s="50">
        <v>77.459999999999994</v>
      </c>
      <c r="R64" s="51"/>
    </row>
    <row r="65" spans="14:18">
      <c r="N65" s="48">
        <v>39220</v>
      </c>
      <c r="O65" s="49">
        <v>227.6</v>
      </c>
      <c r="P65" s="50">
        <v>77.28</v>
      </c>
      <c r="R65" s="51"/>
    </row>
    <row r="66" spans="14:18">
      <c r="N66" s="48">
        <v>39223</v>
      </c>
      <c r="O66" s="49">
        <v>227.3</v>
      </c>
      <c r="P66" s="50">
        <v>77.17</v>
      </c>
      <c r="R66" s="51"/>
    </row>
    <row r="67" spans="14:18">
      <c r="N67" s="48">
        <v>39224</v>
      </c>
      <c r="O67" s="49">
        <v>226.7</v>
      </c>
      <c r="P67" s="50">
        <v>78.37</v>
      </c>
      <c r="R67" s="51"/>
    </row>
    <row r="68" spans="14:18">
      <c r="N68" s="48">
        <v>39225</v>
      </c>
      <c r="O68" s="49">
        <v>226.8</v>
      </c>
      <c r="P68" s="50">
        <v>77.66</v>
      </c>
      <c r="R68" s="51"/>
    </row>
    <row r="69" spans="14:18">
      <c r="N69" s="48">
        <v>39226</v>
      </c>
      <c r="O69" s="49">
        <v>225.3</v>
      </c>
      <c r="P69" s="50">
        <v>77.64</v>
      </c>
      <c r="R69" s="51"/>
    </row>
    <row r="70" spans="14:18">
      <c r="N70" s="48">
        <v>39227</v>
      </c>
      <c r="O70" s="49">
        <v>227.2</v>
      </c>
      <c r="P70" s="50">
        <v>77.540000000000006</v>
      </c>
      <c r="R70" s="51"/>
    </row>
    <row r="71" spans="14:18">
      <c r="N71" s="48">
        <v>39230</v>
      </c>
      <c r="O71" s="49">
        <v>227.2</v>
      </c>
      <c r="P71" s="50">
        <f>+P70</f>
        <v>77.540000000000006</v>
      </c>
      <c r="R71" s="51"/>
    </row>
    <row r="72" spans="14:18">
      <c r="N72" s="48">
        <v>39231</v>
      </c>
      <c r="O72" s="49">
        <v>226.4</v>
      </c>
      <c r="P72" s="50">
        <v>79.06</v>
      </c>
      <c r="R72" s="51"/>
    </row>
    <row r="73" spans="14:18">
      <c r="N73" s="48">
        <v>39232</v>
      </c>
      <c r="O73" s="49">
        <v>225.5</v>
      </c>
      <c r="P73" s="50">
        <v>78.739999999999995</v>
      </c>
      <c r="R73" s="51"/>
    </row>
    <row r="74" spans="14:18">
      <c r="N74" s="48">
        <v>39233</v>
      </c>
      <c r="O74" s="49">
        <v>224.8</v>
      </c>
      <c r="P74" s="50">
        <v>79.77</v>
      </c>
      <c r="R74" s="51"/>
    </row>
    <row r="75" spans="14:18">
      <c r="N75" s="48">
        <v>39234</v>
      </c>
      <c r="O75" s="49">
        <v>227.5</v>
      </c>
      <c r="P75" s="50">
        <v>79.5</v>
      </c>
      <c r="R75" s="51"/>
    </row>
    <row r="76" spans="14:18">
      <c r="N76" s="48">
        <v>39237</v>
      </c>
      <c r="O76" s="49">
        <v>225.1</v>
      </c>
      <c r="P76" s="50">
        <v>77.95</v>
      </c>
      <c r="R76" s="51"/>
    </row>
    <row r="77" spans="14:18">
      <c r="N77" s="48">
        <v>39238</v>
      </c>
      <c r="O77" s="49">
        <v>222.6</v>
      </c>
      <c r="P77" s="50">
        <v>77.489999999999995</v>
      </c>
      <c r="R77" s="51"/>
    </row>
    <row r="78" spans="14:18">
      <c r="N78" s="48">
        <v>39239</v>
      </c>
      <c r="O78" s="49">
        <v>220.7</v>
      </c>
      <c r="P78" s="50">
        <v>75.900000000000006</v>
      </c>
      <c r="R78" s="51"/>
    </row>
    <row r="79" spans="14:18">
      <c r="N79" s="48">
        <v>39240</v>
      </c>
      <c r="O79" s="49">
        <v>217.2</v>
      </c>
      <c r="P79" s="50">
        <v>74.900999999999996</v>
      </c>
      <c r="R79" s="51"/>
    </row>
    <row r="80" spans="14:18">
      <c r="N80" s="48">
        <v>39241</v>
      </c>
      <c r="O80" s="49">
        <v>217.4</v>
      </c>
      <c r="P80" s="50">
        <v>76.97</v>
      </c>
      <c r="R80" s="51"/>
    </row>
    <row r="81" spans="14:18">
      <c r="N81" s="48">
        <v>39244</v>
      </c>
      <c r="O81" s="49">
        <v>218</v>
      </c>
      <c r="P81" s="50">
        <v>76.89</v>
      </c>
      <c r="R81" s="51"/>
    </row>
    <row r="82" spans="14:18">
      <c r="N82" s="48">
        <v>39245</v>
      </c>
      <c r="O82" s="49">
        <v>217.2</v>
      </c>
      <c r="P82" s="50">
        <v>76.239999999999995</v>
      </c>
      <c r="R82" s="51"/>
    </row>
    <row r="83" spans="14:18">
      <c r="N83" s="48">
        <v>39246</v>
      </c>
      <c r="O83" s="49">
        <v>216.3</v>
      </c>
      <c r="P83" s="50">
        <v>76.38</v>
      </c>
      <c r="R83" s="51"/>
    </row>
    <row r="84" spans="14:18">
      <c r="N84" s="48">
        <v>39247</v>
      </c>
      <c r="O84" s="49">
        <v>218.3</v>
      </c>
      <c r="P84" s="50">
        <v>76.25</v>
      </c>
      <c r="R84" s="51"/>
    </row>
    <row r="85" spans="14:18">
      <c r="N85" s="48">
        <v>39248</v>
      </c>
      <c r="O85" s="49">
        <v>220</v>
      </c>
      <c r="P85" s="50">
        <v>77</v>
      </c>
      <c r="R85" s="51"/>
    </row>
    <row r="86" spans="14:18">
      <c r="N86" s="48">
        <v>39251</v>
      </c>
      <c r="O86" s="49">
        <v>218.6</v>
      </c>
      <c r="P86" s="50">
        <v>76.83</v>
      </c>
      <c r="R86" s="51"/>
    </row>
    <row r="87" spans="14:18">
      <c r="N87" s="48">
        <v>39252</v>
      </c>
      <c r="O87" s="49">
        <v>217.5</v>
      </c>
      <c r="P87" s="50">
        <v>76.45</v>
      </c>
      <c r="R87" s="51"/>
    </row>
    <row r="88" spans="14:18">
      <c r="N88" s="48">
        <v>39253</v>
      </c>
      <c r="O88" s="49">
        <v>216.4</v>
      </c>
      <c r="P88" s="50">
        <v>75.400000000000006</v>
      </c>
      <c r="R88" s="51"/>
    </row>
    <row r="89" spans="14:18">
      <c r="N89" s="48">
        <v>39254</v>
      </c>
      <c r="O89" s="49">
        <v>213.5</v>
      </c>
      <c r="P89" s="50">
        <v>75.97</v>
      </c>
      <c r="R89" s="51"/>
    </row>
    <row r="90" spans="14:18">
      <c r="N90" s="48">
        <v>39255</v>
      </c>
      <c r="O90" s="49">
        <v>212.1</v>
      </c>
      <c r="P90" s="50">
        <v>74.83</v>
      </c>
      <c r="R90" s="51"/>
    </row>
    <row r="91" spans="14:18">
      <c r="N91" s="48">
        <v>39258</v>
      </c>
      <c r="O91" s="49">
        <v>211.9</v>
      </c>
      <c r="P91" s="50">
        <v>73.95</v>
      </c>
      <c r="R91" s="51"/>
    </row>
    <row r="92" spans="14:18">
      <c r="N92" s="48">
        <v>39259</v>
      </c>
      <c r="O92" s="49">
        <v>211.3</v>
      </c>
      <c r="P92" s="50">
        <v>72.599999999999994</v>
      </c>
      <c r="R92" s="51"/>
    </row>
    <row r="93" spans="14:18">
      <c r="N93" s="48">
        <v>39260</v>
      </c>
      <c r="O93" s="49">
        <v>211.8</v>
      </c>
      <c r="P93" s="50">
        <v>74.34</v>
      </c>
      <c r="R93" s="51"/>
    </row>
    <row r="94" spans="14:18">
      <c r="N94" s="48">
        <v>39261</v>
      </c>
      <c r="O94" s="49">
        <v>214.7</v>
      </c>
      <c r="P94" s="50">
        <v>75.63</v>
      </c>
      <c r="R94" s="51"/>
    </row>
    <row r="95" spans="14:18">
      <c r="N95" s="48">
        <v>39262</v>
      </c>
      <c r="O95" s="49">
        <v>217.4</v>
      </c>
      <c r="P95" s="50">
        <v>75.66</v>
      </c>
      <c r="R95" s="51"/>
    </row>
    <row r="96" spans="14:18">
      <c r="N96" s="48">
        <v>39265</v>
      </c>
      <c r="O96" s="49">
        <v>216.8</v>
      </c>
      <c r="P96" s="50">
        <v>76.319999999999993</v>
      </c>
      <c r="R96" s="51"/>
    </row>
    <row r="97" spans="14:18">
      <c r="N97" s="48">
        <v>39266</v>
      </c>
      <c r="O97" s="49">
        <v>217.7</v>
      </c>
      <c r="P97" s="50">
        <v>76.790000000000006</v>
      </c>
      <c r="R97" s="51"/>
    </row>
    <row r="98" spans="14:18">
      <c r="N98" s="48">
        <v>39267</v>
      </c>
      <c r="O98" s="49">
        <v>219.7</v>
      </c>
      <c r="P98" s="50">
        <f>+P97</f>
        <v>76.790000000000006</v>
      </c>
      <c r="R98" s="51"/>
    </row>
    <row r="99" spans="14:18">
      <c r="N99" s="48">
        <v>39268</v>
      </c>
      <c r="O99" s="49">
        <v>217.3</v>
      </c>
      <c r="P99" s="50">
        <v>76.7</v>
      </c>
      <c r="R99" s="51"/>
    </row>
    <row r="100" spans="14:18">
      <c r="N100" s="48">
        <v>39269</v>
      </c>
      <c r="O100" s="49">
        <v>218.9</v>
      </c>
      <c r="P100" s="50">
        <v>75.099999999999994</v>
      </c>
      <c r="R100" s="51"/>
    </row>
    <row r="101" spans="14:18">
      <c r="N101" s="48">
        <v>39272</v>
      </c>
      <c r="O101" s="49">
        <v>219.3</v>
      </c>
      <c r="P101" s="50">
        <v>75.760000000000005</v>
      </c>
      <c r="R101" s="51"/>
    </row>
    <row r="102" spans="14:18">
      <c r="N102" s="48">
        <v>39273</v>
      </c>
      <c r="O102" s="49">
        <v>218.3</v>
      </c>
      <c r="P102" s="50">
        <v>74.849999999999994</v>
      </c>
      <c r="R102" s="51"/>
    </row>
    <row r="103" spans="14:18">
      <c r="N103" s="48">
        <v>39274</v>
      </c>
      <c r="O103" s="49">
        <v>216.5</v>
      </c>
      <c r="P103" s="50">
        <v>75.930000000000007</v>
      </c>
      <c r="R103" s="51"/>
    </row>
    <row r="104" spans="14:18">
      <c r="N104" s="48">
        <v>39275</v>
      </c>
      <c r="O104" s="49">
        <v>216.2</v>
      </c>
      <c r="P104" s="50">
        <v>75.260000000000005</v>
      </c>
      <c r="R104" s="51"/>
    </row>
    <row r="105" spans="14:18">
      <c r="N105" s="48">
        <v>39276</v>
      </c>
      <c r="O105" s="49">
        <v>216.6</v>
      </c>
      <c r="P105" s="50">
        <v>75.5</v>
      </c>
      <c r="R105" s="51"/>
    </row>
    <row r="106" spans="14:18">
      <c r="N106" s="48">
        <v>39279</v>
      </c>
      <c r="O106" s="49">
        <v>217</v>
      </c>
      <c r="P106" s="50">
        <v>75.19</v>
      </c>
      <c r="R106" s="51"/>
    </row>
    <row r="107" spans="14:18">
      <c r="N107" s="48">
        <v>39280</v>
      </c>
      <c r="O107" s="49">
        <v>215.7</v>
      </c>
      <c r="P107" s="50">
        <v>74.739999999999995</v>
      </c>
      <c r="R107" s="51"/>
    </row>
    <row r="108" spans="14:18">
      <c r="N108" s="48">
        <v>39281</v>
      </c>
      <c r="O108" s="49">
        <v>214.4</v>
      </c>
      <c r="P108" s="50">
        <v>75.27</v>
      </c>
      <c r="R108" s="51"/>
    </row>
    <row r="109" spans="14:18">
      <c r="N109" s="48">
        <v>39282</v>
      </c>
      <c r="O109" s="49">
        <v>220.5</v>
      </c>
      <c r="P109" s="50">
        <v>75.17</v>
      </c>
      <c r="R109" s="51"/>
    </row>
    <row r="110" spans="14:18">
      <c r="N110" s="48">
        <v>39283</v>
      </c>
      <c r="O110" s="49">
        <v>218.8</v>
      </c>
      <c r="P110" s="50">
        <v>75.150000000000006</v>
      </c>
      <c r="R110" s="51"/>
    </row>
    <row r="111" spans="14:18">
      <c r="N111" s="48">
        <v>39286</v>
      </c>
      <c r="O111" s="49">
        <v>217.8</v>
      </c>
      <c r="P111" s="50">
        <v>74.91</v>
      </c>
      <c r="R111" s="51"/>
    </row>
    <row r="112" spans="14:18">
      <c r="N112" s="48">
        <v>39287</v>
      </c>
      <c r="O112" s="49">
        <v>216.8</v>
      </c>
      <c r="P112" s="50">
        <v>75.3</v>
      </c>
      <c r="R112" s="51"/>
    </row>
    <row r="113" spans="14:18">
      <c r="N113" s="48">
        <v>39288</v>
      </c>
      <c r="O113" s="49">
        <v>215.4</v>
      </c>
      <c r="P113" s="50">
        <v>75.81</v>
      </c>
      <c r="R113" s="51"/>
    </row>
    <row r="114" spans="14:18">
      <c r="N114" s="48">
        <v>39289</v>
      </c>
      <c r="O114" s="49">
        <v>210.5</v>
      </c>
      <c r="P114" s="50">
        <v>76.39</v>
      </c>
      <c r="R114" s="51"/>
    </row>
    <row r="115" spans="14:18">
      <c r="N115" s="48">
        <v>39290</v>
      </c>
      <c r="O115" s="49">
        <v>210</v>
      </c>
      <c r="P115" s="50">
        <v>75.47</v>
      </c>
      <c r="R115" s="51"/>
    </row>
    <row r="116" spans="14:18">
      <c r="N116" s="48">
        <v>39293</v>
      </c>
      <c r="O116" s="49">
        <v>211</v>
      </c>
      <c r="P116" s="50">
        <v>76.25</v>
      </c>
      <c r="R116" s="51"/>
    </row>
    <row r="117" spans="14:18">
      <c r="N117" s="48">
        <v>39294</v>
      </c>
      <c r="O117" s="49">
        <v>214.6</v>
      </c>
      <c r="P117" s="50">
        <v>74.38</v>
      </c>
      <c r="R117" s="51"/>
    </row>
    <row r="118" spans="14:18">
      <c r="N118" s="48">
        <v>39295</v>
      </c>
      <c r="O118" s="49">
        <v>214.6</v>
      </c>
      <c r="P118" s="50">
        <v>74.400000000000006</v>
      </c>
      <c r="R118" s="51"/>
    </row>
    <row r="119" spans="14:18">
      <c r="N119" s="48">
        <v>39296</v>
      </c>
      <c r="O119" s="49">
        <v>213.2</v>
      </c>
      <c r="P119" s="50">
        <v>74.290000000000006</v>
      </c>
      <c r="R119" s="51"/>
    </row>
    <row r="120" spans="14:18">
      <c r="N120" s="48">
        <v>39297</v>
      </c>
      <c r="O120" s="49">
        <v>209.1</v>
      </c>
      <c r="P120" s="50">
        <v>73.42</v>
      </c>
      <c r="R120" s="51"/>
    </row>
    <row r="121" spans="14:18">
      <c r="N121" s="48">
        <v>39300</v>
      </c>
      <c r="O121" s="49">
        <v>208.8</v>
      </c>
      <c r="P121" s="50">
        <v>74.16</v>
      </c>
      <c r="R121" s="51"/>
    </row>
    <row r="122" spans="14:18">
      <c r="N122" s="48">
        <v>39301</v>
      </c>
      <c r="O122" s="49">
        <v>210.1</v>
      </c>
      <c r="P122" s="50">
        <v>73.92</v>
      </c>
      <c r="R122" s="51"/>
    </row>
    <row r="123" spans="14:18">
      <c r="N123" s="48">
        <v>39302</v>
      </c>
      <c r="O123" s="49">
        <v>215</v>
      </c>
      <c r="P123" s="50">
        <v>74.58</v>
      </c>
      <c r="R123" s="51"/>
    </row>
    <row r="124" spans="14:18">
      <c r="N124" s="48">
        <v>39303</v>
      </c>
      <c r="O124" s="49">
        <v>212</v>
      </c>
      <c r="P124" s="50">
        <v>73.459999999999994</v>
      </c>
      <c r="R124" s="51"/>
    </row>
    <row r="125" spans="14:18">
      <c r="N125" s="48">
        <v>39304</v>
      </c>
      <c r="O125" s="49">
        <v>207.4</v>
      </c>
      <c r="P125" s="50">
        <v>71.67</v>
      </c>
      <c r="R125" s="51"/>
    </row>
    <row r="126" spans="14:18">
      <c r="N126" s="48">
        <v>39307</v>
      </c>
      <c r="O126" s="49">
        <v>209.7</v>
      </c>
      <c r="P126" s="50">
        <v>71.95</v>
      </c>
      <c r="R126" s="51"/>
    </row>
    <row r="127" spans="14:18">
      <c r="N127" s="48">
        <v>39308</v>
      </c>
      <c r="O127" s="49">
        <v>208</v>
      </c>
      <c r="P127" s="50">
        <v>73.37</v>
      </c>
      <c r="R127" s="51"/>
    </row>
    <row r="128" spans="14:18">
      <c r="N128" s="48">
        <v>39309</v>
      </c>
      <c r="O128" s="49">
        <v>208.7</v>
      </c>
      <c r="P128" s="50">
        <v>72.959999999999994</v>
      </c>
      <c r="R128" s="51"/>
    </row>
    <row r="129" spans="14:18">
      <c r="N129" s="48">
        <v>39310</v>
      </c>
      <c r="O129" s="49">
        <v>205.2</v>
      </c>
      <c r="P129" s="50">
        <v>73.22</v>
      </c>
      <c r="R129" s="51"/>
    </row>
    <row r="130" spans="14:18">
      <c r="N130" s="48">
        <v>39311</v>
      </c>
      <c r="O130" s="49">
        <v>206.3</v>
      </c>
      <c r="P130" s="50">
        <v>72.62</v>
      </c>
      <c r="R130" s="51"/>
    </row>
    <row r="131" spans="14:18">
      <c r="N131" s="48">
        <v>39314</v>
      </c>
      <c r="O131" s="49">
        <v>208.9</v>
      </c>
      <c r="P131" s="50">
        <v>72.400000000000006</v>
      </c>
      <c r="R131" s="51"/>
    </row>
    <row r="132" spans="14:18">
      <c r="N132" s="48">
        <v>39315</v>
      </c>
      <c r="O132" s="49">
        <v>208.6</v>
      </c>
      <c r="P132" s="50">
        <v>72.400000000000006</v>
      </c>
      <c r="R132" s="51"/>
    </row>
    <row r="133" spans="14:18">
      <c r="N133" s="48">
        <v>39316</v>
      </c>
      <c r="O133" s="49">
        <v>211</v>
      </c>
      <c r="P133" s="50">
        <v>73.09</v>
      </c>
      <c r="R133" s="51"/>
    </row>
    <row r="134" spans="14:18">
      <c r="N134" s="48">
        <v>39317</v>
      </c>
      <c r="O134" s="49">
        <v>211.8</v>
      </c>
      <c r="P134" s="50">
        <v>73.319999999999993</v>
      </c>
      <c r="R134" s="51"/>
    </row>
    <row r="135" spans="14:18">
      <c r="N135" s="48">
        <v>39318</v>
      </c>
      <c r="O135" s="49">
        <v>211.2</v>
      </c>
      <c r="P135" s="50">
        <v>73.510000000000005</v>
      </c>
      <c r="R135" s="51"/>
    </row>
    <row r="136" spans="14:18">
      <c r="N136" s="48">
        <v>39321</v>
      </c>
      <c r="O136" s="49">
        <v>212.1</v>
      </c>
      <c r="P136" s="50">
        <v>72.989999999999995</v>
      </c>
      <c r="R136" s="51"/>
    </row>
    <row r="137" spans="14:18">
      <c r="N137" s="48">
        <v>39322</v>
      </c>
      <c r="O137" s="49">
        <v>209.6</v>
      </c>
      <c r="P137" s="50">
        <v>72.98</v>
      </c>
      <c r="R137" s="51"/>
    </row>
    <row r="138" spans="14:18">
      <c r="N138" s="48">
        <v>39323</v>
      </c>
      <c r="O138" s="49">
        <v>208.2</v>
      </c>
      <c r="P138" s="50">
        <v>73.56</v>
      </c>
      <c r="R138" s="51"/>
    </row>
    <row r="139" spans="14:18">
      <c r="N139" s="48">
        <v>39324</v>
      </c>
      <c r="O139" s="49">
        <v>208.1</v>
      </c>
      <c r="P139" s="50">
        <v>73.53</v>
      </c>
      <c r="R139" s="51"/>
    </row>
    <row r="140" spans="14:18">
      <c r="N140" s="48">
        <v>39325</v>
      </c>
      <c r="O140" s="49">
        <v>210</v>
      </c>
      <c r="P140" s="50">
        <v>74.81</v>
      </c>
      <c r="R140" s="51"/>
    </row>
    <row r="141" spans="14:18">
      <c r="N141" s="48">
        <v>39328</v>
      </c>
      <c r="O141" s="49">
        <v>209.9</v>
      </c>
      <c r="P141" s="50">
        <f>+P140</f>
        <v>74.81</v>
      </c>
      <c r="R141" s="51"/>
    </row>
    <row r="142" spans="14:18">
      <c r="N142" s="48">
        <v>39329</v>
      </c>
      <c r="O142" s="49">
        <v>212.3</v>
      </c>
      <c r="P142" s="50">
        <v>76.88</v>
      </c>
      <c r="R142" s="51"/>
    </row>
    <row r="143" spans="14:18">
      <c r="N143" s="48">
        <v>39330</v>
      </c>
      <c r="O143" s="49">
        <v>210.7</v>
      </c>
      <c r="P143" s="50">
        <v>77.959999999999994</v>
      </c>
      <c r="R143" s="51"/>
    </row>
    <row r="144" spans="14:18">
      <c r="N144" s="48">
        <v>39331</v>
      </c>
      <c r="O144" s="49">
        <v>211.4</v>
      </c>
      <c r="P144" s="50">
        <v>79</v>
      </c>
      <c r="R144" s="51"/>
    </row>
    <row r="145" spans="14:18">
      <c r="N145" s="48">
        <v>39332</v>
      </c>
      <c r="O145" s="49">
        <v>210.1</v>
      </c>
      <c r="P145" s="50">
        <v>79.09</v>
      </c>
      <c r="R145" s="51"/>
    </row>
    <row r="146" spans="14:18">
      <c r="N146" s="48">
        <v>39335</v>
      </c>
      <c r="O146" s="49">
        <v>208.5</v>
      </c>
      <c r="P146" s="50">
        <v>79.150000000000006</v>
      </c>
      <c r="R146" s="51"/>
    </row>
    <row r="147" spans="14:18">
      <c r="N147" s="48">
        <v>39336</v>
      </c>
      <c r="O147" s="49">
        <v>209.1</v>
      </c>
      <c r="P147" s="50">
        <v>78.3</v>
      </c>
      <c r="R147" s="51"/>
    </row>
    <row r="148" spans="14:18">
      <c r="N148" s="48">
        <v>39337</v>
      </c>
      <c r="O148" s="49">
        <v>210</v>
      </c>
      <c r="P148" s="50">
        <v>78.930000000000007</v>
      </c>
      <c r="R148" s="51"/>
    </row>
    <row r="149" spans="14:18">
      <c r="N149" s="48">
        <v>39338</v>
      </c>
      <c r="O149" s="49">
        <v>211.1</v>
      </c>
      <c r="P149" s="50">
        <v>78.58</v>
      </c>
      <c r="R149" s="51"/>
    </row>
    <row r="150" spans="14:18">
      <c r="N150" s="48">
        <v>39339</v>
      </c>
      <c r="O150" s="49">
        <v>207.5</v>
      </c>
      <c r="P150" s="50">
        <v>78.989999999999995</v>
      </c>
      <c r="R150" s="51"/>
    </row>
    <row r="151" spans="14:18">
      <c r="N151" s="48">
        <v>39342</v>
      </c>
      <c r="O151" s="49">
        <v>206.1</v>
      </c>
      <c r="P151" s="50">
        <v>77.56</v>
      </c>
      <c r="R151" s="51"/>
    </row>
    <row r="152" spans="14:18">
      <c r="N152" s="48">
        <v>39343</v>
      </c>
      <c r="O152" s="49">
        <v>206.6</v>
      </c>
      <c r="P152" s="50">
        <v>79.2</v>
      </c>
      <c r="R152" s="51"/>
    </row>
    <row r="153" spans="14:18">
      <c r="N153" s="48">
        <v>39344</v>
      </c>
      <c r="O153" s="49">
        <v>210.5</v>
      </c>
      <c r="P153" s="50">
        <v>80.099999999999994</v>
      </c>
      <c r="R153" s="51"/>
    </row>
    <row r="154" spans="14:18">
      <c r="N154" s="48">
        <v>39345</v>
      </c>
      <c r="O154" s="49">
        <v>210.2</v>
      </c>
      <c r="P154" s="50">
        <v>79.55</v>
      </c>
      <c r="R154" s="51"/>
    </row>
    <row r="155" spans="14:18">
      <c r="N155" s="48">
        <v>39346</v>
      </c>
      <c r="O155" s="49">
        <v>211.9</v>
      </c>
      <c r="P155" s="50">
        <v>79.38</v>
      </c>
      <c r="R155" s="51"/>
    </row>
    <row r="156" spans="14:18">
      <c r="N156" s="48">
        <v>39349</v>
      </c>
      <c r="O156" s="49">
        <v>214</v>
      </c>
      <c r="P156" s="50">
        <v>79.3</v>
      </c>
      <c r="R156" s="51"/>
    </row>
    <row r="157" spans="14:18">
      <c r="N157" s="48">
        <v>39350</v>
      </c>
      <c r="O157" s="49">
        <v>212.5</v>
      </c>
      <c r="P157" s="50">
        <v>79.22</v>
      </c>
      <c r="R157" s="51"/>
    </row>
    <row r="158" spans="14:18">
      <c r="N158" s="48">
        <v>39351</v>
      </c>
      <c r="O158" s="49">
        <v>211.7</v>
      </c>
      <c r="P158" s="50">
        <v>79.19</v>
      </c>
      <c r="R158" s="51"/>
    </row>
    <row r="159" spans="14:18">
      <c r="N159" s="48">
        <v>39352</v>
      </c>
      <c r="O159" s="49">
        <v>211.1</v>
      </c>
      <c r="P159" s="50">
        <v>79.069999999999993</v>
      </c>
      <c r="R159" s="51"/>
    </row>
    <row r="160" spans="14:18">
      <c r="N160" s="48">
        <v>39353</v>
      </c>
      <c r="O160" s="49">
        <v>211.1</v>
      </c>
      <c r="P160" s="50">
        <v>78.02</v>
      </c>
      <c r="R160" s="51"/>
    </row>
    <row r="161" spans="14:18">
      <c r="N161" s="48">
        <v>39356</v>
      </c>
      <c r="O161" s="49">
        <v>212.7</v>
      </c>
      <c r="P161" s="50">
        <v>78.12</v>
      </c>
      <c r="R161" s="51"/>
    </row>
    <row r="162" spans="14:18">
      <c r="N162" s="48">
        <v>39357</v>
      </c>
      <c r="O162" s="49">
        <v>213</v>
      </c>
      <c r="P162" s="50">
        <v>76.819999999999993</v>
      </c>
      <c r="R162" s="51"/>
    </row>
    <row r="163" spans="14:18">
      <c r="N163" s="48">
        <v>39358</v>
      </c>
      <c r="O163" s="49">
        <v>212.4</v>
      </c>
      <c r="P163" s="50">
        <v>77.849999999999994</v>
      </c>
      <c r="R163" s="51"/>
    </row>
    <row r="164" spans="14:18">
      <c r="N164" s="48">
        <v>39359</v>
      </c>
      <c r="O164" s="49">
        <v>211.8</v>
      </c>
      <c r="P164" s="50">
        <v>78</v>
      </c>
      <c r="R164" s="51"/>
    </row>
    <row r="165" spans="14:18">
      <c r="N165" s="48">
        <v>39360</v>
      </c>
      <c r="O165" s="49">
        <v>211.8</v>
      </c>
      <c r="P165" s="50">
        <v>78.28</v>
      </c>
      <c r="R165" s="51"/>
    </row>
    <row r="166" spans="14:18">
      <c r="N166" s="48">
        <v>39363</v>
      </c>
      <c r="O166" s="49">
        <v>212</v>
      </c>
      <c r="P166" s="50">
        <v>77.900000000000006</v>
      </c>
      <c r="R166" s="51"/>
    </row>
    <row r="167" spans="14:18">
      <c r="N167" s="48">
        <v>39364</v>
      </c>
      <c r="O167" s="49">
        <v>213.1</v>
      </c>
      <c r="P167" s="50">
        <v>76.73</v>
      </c>
      <c r="R167" s="51"/>
    </row>
    <row r="168" spans="14:18">
      <c r="N168" s="48">
        <v>39365</v>
      </c>
      <c r="O168" s="49">
        <v>215.9</v>
      </c>
      <c r="P168" s="50">
        <v>76.099999999999994</v>
      </c>
      <c r="R168" s="51"/>
    </row>
    <row r="169" spans="14:18">
      <c r="N169" s="48">
        <v>39366</v>
      </c>
      <c r="O169" s="49">
        <v>218.3</v>
      </c>
      <c r="P169" s="50">
        <v>76.319999999999993</v>
      </c>
      <c r="R169" s="51"/>
    </row>
    <row r="170" spans="14:18">
      <c r="N170" s="48">
        <v>39367</v>
      </c>
      <c r="O170" s="49">
        <v>217.3</v>
      </c>
      <c r="P170" s="50">
        <v>77.25</v>
      </c>
      <c r="R170" s="51"/>
    </row>
    <row r="171" spans="14:18">
      <c r="N171" s="48">
        <v>39370</v>
      </c>
      <c r="O171" s="49">
        <v>216.7</v>
      </c>
      <c r="P171" s="50">
        <v>77.5</v>
      </c>
      <c r="R171" s="51"/>
    </row>
    <row r="172" spans="14:18">
      <c r="N172" s="48">
        <v>39371</v>
      </c>
      <c r="O172" s="49">
        <v>210.5</v>
      </c>
      <c r="P172" s="50">
        <v>75.040000000000006</v>
      </c>
      <c r="R172" s="51"/>
    </row>
    <row r="173" spans="14:18">
      <c r="N173" s="48">
        <v>39372</v>
      </c>
      <c r="O173" s="49">
        <v>208.5</v>
      </c>
      <c r="P173" s="50">
        <v>74.53</v>
      </c>
      <c r="R173" s="51"/>
    </row>
    <row r="174" spans="14:18">
      <c r="N174" s="48">
        <v>39373</v>
      </c>
      <c r="O174" s="49">
        <v>207.8</v>
      </c>
      <c r="P174" s="50">
        <v>73.47</v>
      </c>
      <c r="R174" s="51"/>
    </row>
    <row r="175" spans="14:18">
      <c r="N175" s="48">
        <v>39374</v>
      </c>
      <c r="O175" s="49">
        <v>204.2</v>
      </c>
      <c r="P175" s="50">
        <v>75</v>
      </c>
      <c r="R175" s="51"/>
    </row>
    <row r="176" spans="14:18">
      <c r="N176" s="48">
        <v>39377</v>
      </c>
      <c r="O176" s="49">
        <v>202.5</v>
      </c>
      <c r="P176" s="50">
        <v>75</v>
      </c>
      <c r="R176" s="51"/>
    </row>
    <row r="177" spans="14:18">
      <c r="N177" s="48">
        <v>39378</v>
      </c>
      <c r="O177" s="49">
        <v>201.6</v>
      </c>
      <c r="P177" s="50">
        <v>75.260000000000005</v>
      </c>
      <c r="R177" s="51"/>
    </row>
    <row r="178" spans="14:18">
      <c r="N178" s="48">
        <v>39379</v>
      </c>
      <c r="O178" s="49">
        <v>202.6</v>
      </c>
      <c r="P178" s="50">
        <v>74.88</v>
      </c>
      <c r="R178" s="51"/>
    </row>
    <row r="179" spans="14:18">
      <c r="N179" s="48">
        <v>39380</v>
      </c>
      <c r="O179" s="49">
        <v>201.6</v>
      </c>
      <c r="P179" s="50">
        <v>74.680000000000007</v>
      </c>
      <c r="R179" s="51"/>
    </row>
    <row r="180" spans="14:18">
      <c r="N180" s="48">
        <v>39381</v>
      </c>
      <c r="O180" s="49">
        <v>200</v>
      </c>
      <c r="P180" s="50">
        <v>74.14</v>
      </c>
      <c r="R180" s="51"/>
    </row>
    <row r="181" spans="14:18">
      <c r="N181" s="48">
        <v>39384</v>
      </c>
      <c r="O181" s="49">
        <v>198.1</v>
      </c>
      <c r="P181" s="50">
        <v>74.349999999999994</v>
      </c>
      <c r="R181" s="51"/>
    </row>
    <row r="182" spans="14:18">
      <c r="N182" s="48">
        <v>39385</v>
      </c>
      <c r="O182" s="49">
        <v>196.5</v>
      </c>
      <c r="P182" s="50">
        <v>73.760000000000005</v>
      </c>
      <c r="R182" s="51"/>
    </row>
    <row r="183" spans="14:18">
      <c r="N183" s="48">
        <v>39386</v>
      </c>
      <c r="O183" s="49">
        <v>197.6</v>
      </c>
      <c r="P183" s="50">
        <v>74.13</v>
      </c>
      <c r="R183" s="51"/>
    </row>
    <row r="184" spans="14:18">
      <c r="N184" s="48">
        <v>39387</v>
      </c>
      <c r="O184" s="49">
        <v>195.8</v>
      </c>
      <c r="P184" s="50">
        <v>73.11</v>
      </c>
      <c r="R184" s="51"/>
    </row>
    <row r="185" spans="14:18">
      <c r="N185" s="48">
        <v>39388</v>
      </c>
      <c r="O185" s="49">
        <v>194.4</v>
      </c>
      <c r="P185" s="50">
        <v>74.83</v>
      </c>
      <c r="R185" s="51"/>
    </row>
    <row r="186" spans="14:18">
      <c r="N186" s="48">
        <v>39391</v>
      </c>
      <c r="O186" s="49">
        <v>194.1</v>
      </c>
      <c r="P186" s="50">
        <v>74.599999999999994</v>
      </c>
      <c r="R186" s="51"/>
    </row>
    <row r="187" spans="14:18">
      <c r="N187" s="48">
        <v>39392</v>
      </c>
      <c r="O187" s="49">
        <v>195.3</v>
      </c>
      <c r="P187" s="50">
        <v>75.31</v>
      </c>
      <c r="R187" s="51"/>
    </row>
    <row r="188" spans="14:18">
      <c r="N188" s="48">
        <v>39393</v>
      </c>
      <c r="O188" s="49">
        <v>195</v>
      </c>
      <c r="P188" s="50">
        <v>74.290000000000006</v>
      </c>
      <c r="R188" s="51"/>
    </row>
    <row r="189" spans="14:18">
      <c r="N189" s="48">
        <v>39394</v>
      </c>
      <c r="O189" s="49">
        <v>193.1</v>
      </c>
      <c r="P189" s="50">
        <v>75.349999999999994</v>
      </c>
      <c r="R189" s="51"/>
    </row>
    <row r="190" spans="14:18">
      <c r="N190" s="48">
        <v>39395</v>
      </c>
      <c r="O190" s="49">
        <v>190.3</v>
      </c>
      <c r="P190" s="50">
        <v>75.09</v>
      </c>
      <c r="R190" s="51"/>
    </row>
    <row r="191" spans="14:18">
      <c r="N191" s="48">
        <v>39398</v>
      </c>
      <c r="O191" s="49">
        <v>191.7</v>
      </c>
      <c r="P191" s="50">
        <v>74.33</v>
      </c>
      <c r="R191" s="51"/>
    </row>
    <row r="192" spans="14:18">
      <c r="N192" s="48">
        <v>39399</v>
      </c>
      <c r="O192" s="49">
        <v>195.2</v>
      </c>
      <c r="P192" s="50">
        <v>73.78</v>
      </c>
      <c r="R192" s="51"/>
    </row>
    <row r="193" spans="14:18">
      <c r="N193" s="48">
        <v>39400</v>
      </c>
      <c r="O193" s="49">
        <v>200.2</v>
      </c>
      <c r="P193" s="50">
        <v>74.209999999999994</v>
      </c>
      <c r="R193" s="51"/>
    </row>
    <row r="194" spans="14:18">
      <c r="N194" s="48">
        <v>39401</v>
      </c>
      <c r="O194" s="49">
        <v>200.3</v>
      </c>
      <c r="P194" s="50">
        <v>74.53</v>
      </c>
      <c r="R194" s="51"/>
    </row>
    <row r="195" spans="14:18">
      <c r="N195" s="48">
        <v>39402</v>
      </c>
      <c r="O195" s="49">
        <v>198.4</v>
      </c>
      <c r="P195" s="50">
        <v>74.989999999999995</v>
      </c>
      <c r="R195" s="51"/>
    </row>
    <row r="196" spans="14:18">
      <c r="N196" s="48">
        <v>39405</v>
      </c>
      <c r="O196" s="49">
        <v>195.1</v>
      </c>
      <c r="P196" s="50">
        <v>75.14</v>
      </c>
      <c r="R196" s="51"/>
    </row>
    <row r="197" spans="14:18">
      <c r="N197" s="48">
        <v>39406</v>
      </c>
      <c r="O197" s="49">
        <v>199.9</v>
      </c>
      <c r="P197" s="50">
        <v>75.12</v>
      </c>
      <c r="R197" s="51"/>
    </row>
    <row r="198" spans="14:18">
      <c r="N198" s="48">
        <v>39407</v>
      </c>
      <c r="O198" s="49">
        <v>201.8</v>
      </c>
      <c r="P198" s="50">
        <v>74.16</v>
      </c>
      <c r="R198" s="51"/>
    </row>
    <row r="199" spans="14:18">
      <c r="N199" s="48">
        <v>39408</v>
      </c>
      <c r="O199" s="49">
        <v>213.4</v>
      </c>
      <c r="P199" s="50">
        <f>+P198</f>
        <v>74.16</v>
      </c>
      <c r="R199" s="51"/>
    </row>
    <row r="200" spans="14:18">
      <c r="N200" s="48">
        <v>39409</v>
      </c>
      <c r="O200" s="49">
        <v>214.2</v>
      </c>
      <c r="P200" s="50">
        <v>74.819999999999993</v>
      </c>
      <c r="R200" s="51"/>
    </row>
    <row r="201" spans="14:18">
      <c r="N201" s="48">
        <v>39412</v>
      </c>
      <c r="O201" s="49">
        <v>209.5</v>
      </c>
      <c r="P201" s="50">
        <v>74.55</v>
      </c>
      <c r="R201" s="51"/>
    </row>
    <row r="202" spans="14:18">
      <c r="N202" s="48">
        <v>39413</v>
      </c>
      <c r="O202" s="49">
        <v>212</v>
      </c>
      <c r="P202" s="50">
        <v>76.010000000000005</v>
      </c>
      <c r="R202" s="51"/>
    </row>
    <row r="203" spans="14:18">
      <c r="N203" s="48">
        <v>39414</v>
      </c>
      <c r="O203" s="49">
        <v>212.5</v>
      </c>
      <c r="P203" s="50">
        <v>76.319999999999993</v>
      </c>
      <c r="R203" s="51"/>
    </row>
    <row r="204" spans="14:18">
      <c r="N204" s="48">
        <v>39415</v>
      </c>
      <c r="O204" s="49">
        <v>214.1</v>
      </c>
      <c r="P204" s="50">
        <v>76.239999999999995</v>
      </c>
      <c r="R204" s="51"/>
    </row>
    <row r="205" spans="14:18">
      <c r="N205" s="48">
        <v>39416</v>
      </c>
      <c r="O205" s="49">
        <v>215.5</v>
      </c>
      <c r="P205" s="50">
        <v>76.25</v>
      </c>
      <c r="R205" s="51"/>
    </row>
    <row r="206" spans="14:18">
      <c r="N206" s="48">
        <v>39419</v>
      </c>
      <c r="O206" s="49">
        <v>209</v>
      </c>
      <c r="P206" s="50">
        <v>73.5</v>
      </c>
      <c r="R206" s="51"/>
    </row>
    <row r="207" spans="14:18">
      <c r="N207" s="48">
        <v>39420</v>
      </c>
      <c r="O207" s="49">
        <v>209.3</v>
      </c>
      <c r="P207" s="50">
        <v>72.78</v>
      </c>
      <c r="R207" s="51"/>
    </row>
    <row r="208" spans="14:18">
      <c r="N208" s="48">
        <v>39421</v>
      </c>
      <c r="O208" s="49">
        <v>211.3</v>
      </c>
      <c r="P208" s="50">
        <v>66.64</v>
      </c>
      <c r="R208" s="51"/>
    </row>
    <row r="209" spans="14:18">
      <c r="N209" s="48">
        <v>39422</v>
      </c>
      <c r="O209" s="49">
        <v>204.5</v>
      </c>
      <c r="P209" s="50">
        <v>66.569999999999993</v>
      </c>
      <c r="R209" s="51"/>
    </row>
    <row r="210" spans="14:18">
      <c r="N210" s="48">
        <v>39423</v>
      </c>
      <c r="O210" s="49">
        <v>203.7</v>
      </c>
      <c r="P210" s="50">
        <v>68.489999999999995</v>
      </c>
      <c r="R210" s="51"/>
    </row>
    <row r="211" spans="14:18">
      <c r="N211" s="48">
        <v>39426</v>
      </c>
      <c r="O211" s="49">
        <v>205</v>
      </c>
      <c r="P211" s="50">
        <v>69.53</v>
      </c>
      <c r="R211" s="51"/>
    </row>
    <row r="212" spans="14:18">
      <c r="N212" s="48">
        <v>39427</v>
      </c>
      <c r="O212" s="49">
        <v>204.8</v>
      </c>
      <c r="P212" s="50">
        <v>69.89</v>
      </c>
      <c r="R212" s="51"/>
    </row>
    <row r="213" spans="14:18">
      <c r="N213" s="48">
        <v>39428</v>
      </c>
      <c r="O213" s="49">
        <v>205.3</v>
      </c>
      <c r="P213" s="50">
        <v>70.58</v>
      </c>
      <c r="R213" s="51"/>
    </row>
    <row r="214" spans="14:18">
      <c r="N214" s="48">
        <v>39429</v>
      </c>
      <c r="O214" s="49">
        <v>200.1</v>
      </c>
      <c r="P214" s="50">
        <v>69.739999999999995</v>
      </c>
      <c r="R214" s="51"/>
    </row>
    <row r="215" spans="14:18">
      <c r="N215" s="48">
        <v>39430</v>
      </c>
      <c r="O215" s="49">
        <v>201</v>
      </c>
      <c r="P215" s="50">
        <v>68.430000000000007</v>
      </c>
      <c r="R215" s="51"/>
    </row>
    <row r="216" spans="14:18">
      <c r="N216" s="48">
        <v>39433</v>
      </c>
      <c r="O216" s="49">
        <v>198.7</v>
      </c>
      <c r="P216" s="50">
        <v>67.569999999999993</v>
      </c>
      <c r="R216" s="51"/>
    </row>
    <row r="217" spans="14:18">
      <c r="N217" s="48">
        <v>39434</v>
      </c>
      <c r="O217" s="49">
        <v>197.9</v>
      </c>
      <c r="P217" s="50">
        <v>67.290000000000006</v>
      </c>
      <c r="R217" s="51"/>
    </row>
    <row r="218" spans="14:18">
      <c r="N218" s="48">
        <v>39435</v>
      </c>
      <c r="O218" s="49">
        <v>196.6</v>
      </c>
      <c r="P218" s="50">
        <v>67.33</v>
      </c>
      <c r="R218" s="51"/>
    </row>
    <row r="219" spans="14:18">
      <c r="N219" s="48">
        <v>39436</v>
      </c>
      <c r="O219" s="49">
        <v>196.4</v>
      </c>
      <c r="P219" s="50">
        <v>67.959999999999994</v>
      </c>
      <c r="R219" s="51"/>
    </row>
    <row r="220" spans="14:18">
      <c r="N220" s="48">
        <v>39437</v>
      </c>
      <c r="O220" s="49">
        <v>195.5</v>
      </c>
      <c r="P220" s="50">
        <v>67.900000000000006</v>
      </c>
      <c r="R220" s="51"/>
    </row>
    <row r="221" spans="14:18">
      <c r="N221" s="48">
        <v>39440</v>
      </c>
      <c r="O221" s="49">
        <v>195.5</v>
      </c>
      <c r="P221" s="50">
        <v>68.12</v>
      </c>
      <c r="R221" s="51"/>
    </row>
    <row r="222" spans="14:18">
      <c r="N222" s="48">
        <v>39441</v>
      </c>
      <c r="O222" s="49">
        <v>195.5</v>
      </c>
      <c r="P222" s="50">
        <f>+P221</f>
        <v>68.12</v>
      </c>
      <c r="R222" s="51"/>
    </row>
    <row r="223" spans="14:18">
      <c r="N223" s="48">
        <v>39442</v>
      </c>
      <c r="O223" s="49">
        <v>195.5</v>
      </c>
      <c r="P223" s="50">
        <v>68.06</v>
      </c>
      <c r="R223" s="51"/>
    </row>
    <row r="224" spans="14:18">
      <c r="N224" s="48">
        <v>39443</v>
      </c>
      <c r="O224" s="49">
        <v>195.6</v>
      </c>
      <c r="P224" s="50">
        <v>67.13</v>
      </c>
      <c r="R224" s="51"/>
    </row>
    <row r="225" spans="14:18">
      <c r="N225" s="48">
        <v>39444</v>
      </c>
      <c r="O225" s="49">
        <v>195.6</v>
      </c>
      <c r="P225" s="50">
        <v>67.510000000000005</v>
      </c>
      <c r="R225" s="51"/>
    </row>
    <row r="226" spans="14:18">
      <c r="N226" s="48">
        <v>39447</v>
      </c>
      <c r="O226" s="49">
        <v>195.6</v>
      </c>
      <c r="P226" s="50">
        <v>67.069999999999993</v>
      </c>
      <c r="R226" s="51"/>
    </row>
    <row r="227" spans="14:18">
      <c r="N227" s="48">
        <v>39449</v>
      </c>
      <c r="O227" s="49">
        <f>+O226</f>
        <v>195.6</v>
      </c>
      <c r="P227" s="50">
        <v>67.400000000000006</v>
      </c>
      <c r="R227" s="51"/>
    </row>
    <row r="228" spans="14:18">
      <c r="N228" s="48">
        <v>39450</v>
      </c>
      <c r="O228" s="49">
        <v>192</v>
      </c>
      <c r="P228" s="50">
        <v>67.11</v>
      </c>
      <c r="R228" s="51"/>
    </row>
    <row r="229" spans="14:18">
      <c r="N229" s="48">
        <v>39451</v>
      </c>
      <c r="O229" s="49">
        <v>190</v>
      </c>
      <c r="P229" s="50">
        <v>66.38</v>
      </c>
      <c r="R229" s="51"/>
    </row>
    <row r="230" spans="14:18">
      <c r="N230" s="48">
        <v>39454</v>
      </c>
      <c r="O230" s="49">
        <v>192.1</v>
      </c>
      <c r="P230" s="50">
        <v>66.27</v>
      </c>
      <c r="R230" s="51"/>
    </row>
    <row r="231" spans="14:18">
      <c r="N231" s="48">
        <v>39455</v>
      </c>
      <c r="O231" s="49">
        <v>203.5</v>
      </c>
      <c r="P231" s="50">
        <v>68.290000000000006</v>
      </c>
      <c r="R231" s="51"/>
    </row>
    <row r="232" spans="14:18">
      <c r="N232" s="48">
        <v>39456</v>
      </c>
      <c r="O232" s="49">
        <v>207.7</v>
      </c>
      <c r="P232" s="50">
        <v>70.11</v>
      </c>
      <c r="R232" s="51"/>
    </row>
    <row r="233" spans="14:18">
      <c r="N233" s="48">
        <v>39457</v>
      </c>
      <c r="O233" s="49">
        <v>208.6</v>
      </c>
      <c r="P233" s="50">
        <v>70.88</v>
      </c>
      <c r="R233" s="51"/>
    </row>
    <row r="234" spans="14:18">
      <c r="N234" s="48">
        <v>39458</v>
      </c>
      <c r="O234" s="49">
        <v>205.9</v>
      </c>
      <c r="P234" s="50">
        <v>71.5</v>
      </c>
      <c r="R234" s="51"/>
    </row>
    <row r="235" spans="14:18">
      <c r="N235" s="48">
        <v>39461</v>
      </c>
      <c r="O235" s="49">
        <v>203.3</v>
      </c>
      <c r="P235" s="50">
        <v>70.64</v>
      </c>
      <c r="R235" s="51"/>
    </row>
    <row r="236" spans="14:18">
      <c r="N236" s="48">
        <v>39462</v>
      </c>
      <c r="O236" s="49">
        <v>198.1</v>
      </c>
      <c r="P236" s="50">
        <v>69.62</v>
      </c>
      <c r="R236" s="51"/>
    </row>
    <row r="237" spans="14:18">
      <c r="N237" s="48">
        <v>39463</v>
      </c>
      <c r="O237" s="49">
        <v>197.7</v>
      </c>
      <c r="P237" s="50">
        <v>69.94</v>
      </c>
      <c r="R237" s="51"/>
    </row>
    <row r="238" spans="14:18">
      <c r="N238" s="48">
        <v>39464</v>
      </c>
      <c r="O238" s="49">
        <v>201.6</v>
      </c>
      <c r="P238" s="50">
        <v>69.75</v>
      </c>
      <c r="R238" s="51"/>
    </row>
    <row r="239" spans="14:18">
      <c r="N239" s="48">
        <v>39465</v>
      </c>
      <c r="O239" s="49">
        <v>203.5</v>
      </c>
      <c r="P239" s="50">
        <v>68.77</v>
      </c>
      <c r="R239" s="51"/>
    </row>
    <row r="240" spans="14:18">
      <c r="N240" s="48">
        <v>39468</v>
      </c>
      <c r="O240" s="49">
        <v>193.8</v>
      </c>
      <c r="P240" s="50">
        <f>+P239</f>
        <v>68.77</v>
      </c>
      <c r="R240" s="51"/>
    </row>
    <row r="241" spans="14:18">
      <c r="N241" s="48">
        <v>39469</v>
      </c>
      <c r="O241" s="49">
        <v>195.5</v>
      </c>
      <c r="P241" s="50">
        <v>68.349999999999994</v>
      </c>
      <c r="R241" s="51"/>
    </row>
    <row r="242" spans="14:18">
      <c r="N242" s="48">
        <v>39470</v>
      </c>
      <c r="O242" s="49">
        <v>190.7</v>
      </c>
      <c r="P242" s="50">
        <v>67.66</v>
      </c>
      <c r="R242" s="51"/>
    </row>
    <row r="243" spans="14:18">
      <c r="N243" s="48">
        <v>39471</v>
      </c>
      <c r="O243" s="49">
        <v>194.6</v>
      </c>
      <c r="P243" s="50">
        <v>68.430000000000007</v>
      </c>
      <c r="R243" s="51"/>
    </row>
    <row r="244" spans="14:18">
      <c r="N244" s="48">
        <v>39472</v>
      </c>
      <c r="O244" s="49">
        <v>194</v>
      </c>
      <c r="P244" s="50">
        <v>67.790000000000006</v>
      </c>
      <c r="R244" s="51"/>
    </row>
    <row r="245" spans="14:18">
      <c r="N245" s="48">
        <v>39475</v>
      </c>
      <c r="O245" s="49">
        <v>192.2</v>
      </c>
      <c r="P245" s="50">
        <v>68.84</v>
      </c>
      <c r="R245" s="51"/>
    </row>
    <row r="246" spans="14:18">
      <c r="N246" s="48">
        <v>39476</v>
      </c>
      <c r="O246" s="49">
        <v>189.4</v>
      </c>
      <c r="P246" s="50">
        <v>69.53</v>
      </c>
      <c r="R246" s="51"/>
    </row>
    <row r="247" spans="14:18">
      <c r="N247" s="48">
        <v>39477</v>
      </c>
      <c r="O247" s="49">
        <v>193.5</v>
      </c>
      <c r="P247" s="50">
        <v>69.56</v>
      </c>
      <c r="R247" s="51"/>
    </row>
    <row r="248" spans="14:18">
      <c r="N248" s="48">
        <v>39478</v>
      </c>
      <c r="O248" s="49">
        <v>195.8</v>
      </c>
      <c r="P248" s="50">
        <v>70.16</v>
      </c>
      <c r="R248" s="51"/>
    </row>
    <row r="249" spans="14:18">
      <c r="N249" s="48">
        <v>39479</v>
      </c>
      <c r="O249" s="49">
        <v>199.4</v>
      </c>
      <c r="P249" s="50">
        <v>70.81</v>
      </c>
      <c r="R249" s="51"/>
    </row>
    <row r="250" spans="14:18">
      <c r="N250" s="48">
        <v>39482</v>
      </c>
      <c r="O250" s="49">
        <v>198.8</v>
      </c>
      <c r="P250" s="50">
        <v>71.489999999999995</v>
      </c>
      <c r="R250" s="51"/>
    </row>
    <row r="251" spans="14:18">
      <c r="N251" s="48">
        <v>39483</v>
      </c>
      <c r="O251" s="49">
        <v>194</v>
      </c>
      <c r="P251" s="50">
        <v>70.78</v>
      </c>
      <c r="R251" s="51"/>
    </row>
    <row r="252" spans="14:18">
      <c r="N252" s="48">
        <v>39484</v>
      </c>
      <c r="O252" s="49">
        <v>196.1</v>
      </c>
      <c r="P252" s="50">
        <v>70.52</v>
      </c>
      <c r="R252" s="51"/>
    </row>
    <row r="253" spans="14:18">
      <c r="N253" s="48">
        <v>39485</v>
      </c>
      <c r="O253" s="49">
        <v>193.1</v>
      </c>
      <c r="P253" s="50">
        <v>69.92</v>
      </c>
      <c r="R253" s="51"/>
    </row>
    <row r="254" spans="14:18">
      <c r="N254" s="48">
        <v>39486</v>
      </c>
      <c r="O254" s="49">
        <v>191.6</v>
      </c>
      <c r="P254" s="50">
        <v>69.790000000000006</v>
      </c>
      <c r="R254" s="51"/>
    </row>
    <row r="255" spans="14:18">
      <c r="N255" s="48">
        <v>39489</v>
      </c>
      <c r="O255" s="49">
        <v>190.7</v>
      </c>
      <c r="P255" s="50">
        <v>69.48</v>
      </c>
      <c r="R255" s="51"/>
    </row>
    <row r="256" spans="14:18">
      <c r="N256" s="48">
        <v>39490</v>
      </c>
      <c r="O256" s="49">
        <v>193</v>
      </c>
      <c r="P256" s="50">
        <v>69.92</v>
      </c>
      <c r="R256" s="51"/>
    </row>
    <row r="257" spans="14:18">
      <c r="N257" s="48">
        <v>39491</v>
      </c>
      <c r="O257" s="49">
        <v>197.3</v>
      </c>
      <c r="P257" s="50">
        <v>70.849999999999994</v>
      </c>
      <c r="R257" s="51"/>
    </row>
    <row r="258" spans="14:18">
      <c r="N258" s="48">
        <v>39492</v>
      </c>
      <c r="O258" s="49">
        <v>196.7</v>
      </c>
      <c r="P258" s="50">
        <v>72.12</v>
      </c>
      <c r="R258" s="51"/>
    </row>
    <row r="259" spans="14:18">
      <c r="N259" s="48">
        <v>39493</v>
      </c>
      <c r="O259" s="49">
        <v>192</v>
      </c>
      <c r="P259" s="50">
        <v>72.67</v>
      </c>
      <c r="R259" s="51"/>
    </row>
    <row r="260" spans="14:18">
      <c r="N260" s="48">
        <v>39496</v>
      </c>
      <c r="O260" s="49">
        <v>194</v>
      </c>
      <c r="P260" s="50">
        <f>+P259</f>
        <v>72.67</v>
      </c>
      <c r="R260" s="51"/>
    </row>
    <row r="261" spans="14:18">
      <c r="N261" s="48">
        <v>39497</v>
      </c>
      <c r="O261" s="49">
        <v>194.2</v>
      </c>
      <c r="P261" s="50">
        <v>72.84</v>
      </c>
      <c r="R261" s="51"/>
    </row>
    <row r="262" spans="14:18">
      <c r="N262" s="48">
        <v>39498</v>
      </c>
      <c r="O262" s="49">
        <v>192.2</v>
      </c>
      <c r="P262" s="50">
        <v>72.37</v>
      </c>
      <c r="R262" s="51"/>
    </row>
    <row r="263" spans="14:18">
      <c r="N263" s="48">
        <v>39499</v>
      </c>
      <c r="O263" s="49">
        <v>194.2</v>
      </c>
      <c r="P263" s="50">
        <v>71.75</v>
      </c>
      <c r="R263" s="51"/>
    </row>
    <row r="264" spans="14:18">
      <c r="N264" s="48">
        <v>39500</v>
      </c>
      <c r="O264" s="49">
        <v>196.1</v>
      </c>
      <c r="P264" s="50">
        <v>71.599000000000004</v>
      </c>
      <c r="R264" s="51"/>
    </row>
    <row r="265" spans="14:18">
      <c r="N265" s="48">
        <v>39503</v>
      </c>
      <c r="O265" s="49">
        <v>205</v>
      </c>
      <c r="P265" s="50">
        <v>77.959999999999994</v>
      </c>
      <c r="R265" s="51"/>
    </row>
    <row r="266" spans="14:18">
      <c r="N266" s="48">
        <v>39504</v>
      </c>
      <c r="O266" s="49">
        <v>206.4</v>
      </c>
      <c r="P266" s="50">
        <v>77.5</v>
      </c>
      <c r="R266" s="51"/>
    </row>
    <row r="267" spans="14:18">
      <c r="N267" s="48">
        <v>39505</v>
      </c>
      <c r="O267" s="49">
        <v>208.6</v>
      </c>
      <c r="P267" s="50">
        <v>76.66</v>
      </c>
      <c r="R267" s="51"/>
    </row>
    <row r="268" spans="14:18">
      <c r="N268" s="48">
        <v>39506</v>
      </c>
      <c r="O268" s="49">
        <v>206</v>
      </c>
      <c r="P268" s="50">
        <v>75.86</v>
      </c>
      <c r="R268" s="51"/>
    </row>
    <row r="269" spans="14:18">
      <c r="N269" s="48">
        <v>39507</v>
      </c>
      <c r="O269" s="49">
        <v>204.9</v>
      </c>
      <c r="P269" s="50">
        <v>75.75</v>
      </c>
      <c r="R269" s="51"/>
    </row>
    <row r="270" spans="14:18">
      <c r="N270" s="48">
        <v>39510</v>
      </c>
      <c r="O270" s="49">
        <v>204.1</v>
      </c>
      <c r="P270" s="50">
        <v>79.180000000000007</v>
      </c>
      <c r="R270" s="51"/>
    </row>
    <row r="271" spans="14:18">
      <c r="N271" s="48">
        <v>39511</v>
      </c>
      <c r="O271" s="49">
        <v>200</v>
      </c>
      <c r="P271" s="50">
        <v>80.599999999999994</v>
      </c>
      <c r="R271" s="51"/>
    </row>
    <row r="272" spans="14:18">
      <c r="N272" s="48">
        <v>39512</v>
      </c>
      <c r="O272" s="49">
        <v>199.1</v>
      </c>
      <c r="P272" s="50">
        <v>80.760000000000005</v>
      </c>
      <c r="R272" s="51"/>
    </row>
    <row r="273" spans="14:18">
      <c r="N273" s="48">
        <v>39513</v>
      </c>
      <c r="O273" s="49">
        <v>198.2</v>
      </c>
      <c r="P273" s="50">
        <v>79.489999999999995</v>
      </c>
      <c r="R273" s="51"/>
    </row>
    <row r="274" spans="14:18">
      <c r="N274" s="48">
        <v>39514</v>
      </c>
      <c r="O274" s="49">
        <v>193.9</v>
      </c>
      <c r="P274" s="50">
        <v>79.39</v>
      </c>
      <c r="R274" s="51"/>
    </row>
    <row r="275" spans="14:18">
      <c r="N275" s="48">
        <v>39517</v>
      </c>
      <c r="O275" s="49">
        <v>191.1</v>
      </c>
      <c r="P275" s="50">
        <v>78.209999999999994</v>
      </c>
      <c r="R275" s="51"/>
    </row>
    <row r="276" spans="14:18">
      <c r="N276" s="48">
        <v>39518</v>
      </c>
      <c r="O276" s="49">
        <v>191.4</v>
      </c>
      <c r="P276" s="50">
        <v>79.28</v>
      </c>
      <c r="R276" s="51"/>
    </row>
    <row r="277" spans="14:18">
      <c r="N277" s="48">
        <v>39519</v>
      </c>
      <c r="O277" s="49">
        <v>190.7</v>
      </c>
      <c r="P277" s="50">
        <v>80.150000000000006</v>
      </c>
      <c r="R277" s="51"/>
    </row>
    <row r="278" spans="14:18">
      <c r="N278" s="48">
        <v>39520</v>
      </c>
      <c r="O278" s="49">
        <v>188.8</v>
      </c>
      <c r="P278" s="50">
        <v>81.430000000000007</v>
      </c>
      <c r="R278" s="51"/>
    </row>
    <row r="279" spans="14:18">
      <c r="N279" s="48">
        <v>39521</v>
      </c>
      <c r="O279" s="49">
        <v>187.3</v>
      </c>
      <c r="P279" s="50">
        <v>78.83</v>
      </c>
      <c r="R279" s="51"/>
    </row>
    <row r="280" spans="14:18">
      <c r="N280" s="48">
        <v>39524</v>
      </c>
      <c r="O280" s="49">
        <v>182.1</v>
      </c>
      <c r="P280" s="50">
        <v>77.27</v>
      </c>
      <c r="R280" s="51"/>
    </row>
    <row r="281" spans="14:18">
      <c r="N281" s="48">
        <v>39525</v>
      </c>
      <c r="O281" s="49">
        <v>186</v>
      </c>
      <c r="P281" s="50">
        <v>78.44</v>
      </c>
      <c r="R281" s="51"/>
    </row>
    <row r="282" spans="14:18">
      <c r="N282" s="48">
        <v>39526</v>
      </c>
      <c r="O282" s="49">
        <v>184.6</v>
      </c>
      <c r="P282" s="50">
        <v>78.05</v>
      </c>
      <c r="R282" s="51"/>
    </row>
    <row r="283" spans="14:18">
      <c r="N283" s="48">
        <v>39527</v>
      </c>
      <c r="O283" s="49">
        <v>186.5</v>
      </c>
      <c r="P283" s="50">
        <v>79.260000000000005</v>
      </c>
      <c r="R283" s="51"/>
    </row>
    <row r="284" spans="14:18">
      <c r="N284" s="48">
        <v>39531</v>
      </c>
      <c r="O284" s="49">
        <f>+O283</f>
        <v>186.5</v>
      </c>
      <c r="P284" s="50">
        <v>78.84</v>
      </c>
      <c r="R284" s="51"/>
    </row>
    <row r="285" spans="14:18">
      <c r="N285" s="48">
        <v>39532</v>
      </c>
      <c r="O285" s="49">
        <v>189.5</v>
      </c>
      <c r="P285" s="50">
        <v>80.37</v>
      </c>
      <c r="R285" s="51"/>
    </row>
    <row r="286" spans="14:18">
      <c r="N286" s="48">
        <v>39533</v>
      </c>
      <c r="O286" s="49">
        <v>187.3</v>
      </c>
      <c r="P286" s="50">
        <v>82.01</v>
      </c>
      <c r="R286" s="51"/>
    </row>
    <row r="287" spans="14:18">
      <c r="N287" s="48">
        <v>39534</v>
      </c>
      <c r="O287" s="49">
        <v>189.6</v>
      </c>
      <c r="P287" s="50">
        <v>80.13</v>
      </c>
      <c r="R287" s="51"/>
    </row>
    <row r="288" spans="14:18">
      <c r="N288" s="48">
        <v>39535</v>
      </c>
      <c r="O288" s="49">
        <v>188.4</v>
      </c>
      <c r="P288" s="50">
        <v>80</v>
      </c>
      <c r="R288" s="51"/>
    </row>
    <row r="289" spans="14:18">
      <c r="N289" s="48">
        <v>39538</v>
      </c>
      <c r="O289" s="49">
        <v>186.9</v>
      </c>
      <c r="P289" s="50">
        <v>81.180000000000007</v>
      </c>
      <c r="R289" s="51"/>
    </row>
    <row r="290" spans="14:18">
      <c r="N290" s="48">
        <v>39539</v>
      </c>
      <c r="O290" s="49">
        <v>191.1</v>
      </c>
      <c r="P290" s="50">
        <v>81.040000000000006</v>
      </c>
      <c r="R290" s="51"/>
    </row>
    <row r="291" spans="14:18">
      <c r="N291" s="48">
        <v>39540</v>
      </c>
      <c r="O291" s="49">
        <v>192.5</v>
      </c>
      <c r="P291" s="50">
        <v>79.8</v>
      </c>
      <c r="R291" s="51"/>
    </row>
    <row r="292" spans="14:18">
      <c r="N292" s="48">
        <v>39541</v>
      </c>
      <c r="O292" s="49">
        <v>190.2</v>
      </c>
      <c r="P292" s="50">
        <v>79.42</v>
      </c>
      <c r="R292" s="51"/>
    </row>
    <row r="293" spans="14:18">
      <c r="N293" s="48">
        <v>39542</v>
      </c>
      <c r="O293" s="49">
        <v>190</v>
      </c>
      <c r="P293" s="50">
        <v>79.73</v>
      </c>
      <c r="R293" s="51"/>
    </row>
    <row r="294" spans="14:18">
      <c r="N294" s="48">
        <v>39545</v>
      </c>
      <c r="O294" s="49">
        <v>190.2</v>
      </c>
      <c r="P294" s="50">
        <v>78.650000000000006</v>
      </c>
      <c r="R294" s="51"/>
    </row>
    <row r="295" spans="14:18">
      <c r="N295" s="48">
        <v>39546</v>
      </c>
      <c r="O295" s="49">
        <v>188.3</v>
      </c>
      <c r="P295" s="50">
        <v>79.040000000000006</v>
      </c>
      <c r="R295" s="51"/>
    </row>
    <row r="296" spans="14:18">
      <c r="N296" s="48">
        <v>39547</v>
      </c>
      <c r="O296" s="49">
        <v>182.5</v>
      </c>
      <c r="P296" s="50">
        <v>77.709999999999994</v>
      </c>
      <c r="R296" s="51"/>
    </row>
    <row r="297" spans="14:18">
      <c r="N297" s="48">
        <v>39548</v>
      </c>
      <c r="O297" s="49">
        <v>180.7</v>
      </c>
      <c r="P297" s="50">
        <v>78</v>
      </c>
      <c r="R297" s="51"/>
    </row>
    <row r="298" spans="14:18">
      <c r="N298" s="48">
        <v>39549</v>
      </c>
      <c r="O298" s="49">
        <v>178.4</v>
      </c>
      <c r="P298" s="50">
        <v>76.790000000000006</v>
      </c>
      <c r="R298" s="51"/>
    </row>
    <row r="299" spans="14:18">
      <c r="N299" s="48">
        <v>39552</v>
      </c>
      <c r="O299" s="49">
        <v>173</v>
      </c>
      <c r="P299" s="50">
        <v>74.69</v>
      </c>
      <c r="R299" s="51"/>
    </row>
    <row r="300" spans="14:18">
      <c r="N300" s="48">
        <v>39553</v>
      </c>
      <c r="O300" s="49">
        <v>167</v>
      </c>
      <c r="P300" s="50">
        <v>74.06</v>
      </c>
      <c r="R300" s="51"/>
    </row>
    <row r="301" spans="14:18">
      <c r="N301" s="48">
        <v>39554</v>
      </c>
      <c r="O301" s="49">
        <v>170.6</v>
      </c>
      <c r="P301" s="50">
        <v>74.180000000000007</v>
      </c>
      <c r="R301" s="51"/>
    </row>
    <row r="302" spans="14:18">
      <c r="N302" s="48">
        <v>39555</v>
      </c>
      <c r="O302" s="49">
        <v>164.6</v>
      </c>
      <c r="P302" s="50">
        <v>73.31</v>
      </c>
      <c r="R302" s="51"/>
    </row>
    <row r="303" spans="14:18">
      <c r="N303" s="48">
        <v>39556</v>
      </c>
      <c r="O303" s="49">
        <v>170.6</v>
      </c>
      <c r="P303" s="50">
        <v>72.72</v>
      </c>
      <c r="R303" s="51"/>
    </row>
    <row r="304" spans="14:18">
      <c r="N304" s="48">
        <v>39559</v>
      </c>
      <c r="O304" s="49">
        <v>171.4</v>
      </c>
      <c r="P304" s="50">
        <v>71.91</v>
      </c>
      <c r="R304" s="51"/>
    </row>
    <row r="305" spans="14:18">
      <c r="N305" s="48">
        <v>39560</v>
      </c>
      <c r="O305" s="49">
        <v>171</v>
      </c>
      <c r="P305" s="50">
        <v>74.09</v>
      </c>
      <c r="R305" s="51"/>
    </row>
    <row r="306" spans="14:18">
      <c r="N306" s="48">
        <v>39561</v>
      </c>
      <c r="O306" s="49">
        <v>170.6</v>
      </c>
      <c r="P306" s="50">
        <v>73.69</v>
      </c>
      <c r="R306" s="51"/>
    </row>
    <row r="307" spans="14:18">
      <c r="N307" s="48">
        <v>39562</v>
      </c>
      <c r="O307" s="49">
        <v>174.5</v>
      </c>
      <c r="P307" s="50">
        <v>72.92</v>
      </c>
      <c r="R307" s="51"/>
    </row>
    <row r="308" spans="14:18">
      <c r="N308" s="48">
        <v>39563</v>
      </c>
      <c r="O308" s="49">
        <v>175.5</v>
      </c>
      <c r="P308" s="50">
        <v>71.97</v>
      </c>
      <c r="R308" s="51"/>
    </row>
    <row r="309" spans="14:18">
      <c r="N309" s="48">
        <v>39566</v>
      </c>
      <c r="O309" s="49">
        <v>177</v>
      </c>
      <c r="P309" s="50">
        <v>73.16</v>
      </c>
      <c r="R309" s="51"/>
    </row>
    <row r="310" spans="14:18">
      <c r="N310" s="48">
        <v>39567</v>
      </c>
      <c r="O310" s="49">
        <v>173.2</v>
      </c>
      <c r="P310" s="50">
        <v>67.930000000000007</v>
      </c>
      <c r="R310" s="51"/>
    </row>
    <row r="311" spans="14:18">
      <c r="N311" s="48">
        <v>39568</v>
      </c>
      <c r="O311" s="49">
        <v>172.8</v>
      </c>
      <c r="P311" s="50">
        <v>68.2</v>
      </c>
      <c r="R311" s="51"/>
    </row>
    <row r="312" spans="14:18">
      <c r="N312" s="48">
        <v>39569</v>
      </c>
      <c r="O312" s="49">
        <f>+O311</f>
        <v>172.8</v>
      </c>
      <c r="P312" s="50">
        <v>68.349999999999994</v>
      </c>
      <c r="R312" s="51"/>
    </row>
    <row r="313" spans="14:18">
      <c r="N313" s="48">
        <v>39570</v>
      </c>
      <c r="O313" s="49">
        <v>174</v>
      </c>
      <c r="P313" s="50">
        <v>67.239999999999995</v>
      </c>
      <c r="R313" s="51"/>
    </row>
    <row r="314" spans="14:18">
      <c r="N314" s="48">
        <v>39573</v>
      </c>
      <c r="O314" s="49">
        <v>173.2</v>
      </c>
      <c r="P314" s="50">
        <v>67.790000000000006</v>
      </c>
      <c r="R314" s="51"/>
    </row>
    <row r="315" spans="14:18">
      <c r="N315" s="48">
        <v>39574</v>
      </c>
      <c r="O315" s="49">
        <v>169.1</v>
      </c>
      <c r="P315" s="50">
        <v>68.17</v>
      </c>
      <c r="R315" s="51"/>
    </row>
    <row r="316" spans="14:18">
      <c r="N316" s="48">
        <v>39575</v>
      </c>
      <c r="O316" s="49">
        <v>171.1</v>
      </c>
      <c r="P316" s="50">
        <v>67.650000000000006</v>
      </c>
      <c r="R316" s="51"/>
    </row>
    <row r="317" spans="14:18">
      <c r="N317" s="48">
        <v>39576</v>
      </c>
      <c r="O317" s="49">
        <v>168.8</v>
      </c>
      <c r="P317" s="50">
        <v>68.319999999999993</v>
      </c>
      <c r="R317" s="51"/>
    </row>
    <row r="318" spans="14:18">
      <c r="N318" s="48">
        <v>39577</v>
      </c>
      <c r="O318" s="49">
        <v>167</v>
      </c>
      <c r="P318" s="50">
        <v>68.53</v>
      </c>
      <c r="R318" s="51"/>
    </row>
    <row r="319" spans="14:18">
      <c r="N319" s="48">
        <v>39580</v>
      </c>
      <c r="O319" s="49">
        <f>+O318</f>
        <v>167</v>
      </c>
      <c r="P319" s="50">
        <v>68.37</v>
      </c>
      <c r="R319" s="51"/>
    </row>
    <row r="320" spans="14:18">
      <c r="N320" s="48">
        <v>39581</v>
      </c>
      <c r="O320" s="49">
        <v>171.5</v>
      </c>
      <c r="P320" s="50">
        <v>68.55</v>
      </c>
      <c r="R320" s="51"/>
    </row>
    <row r="321" spans="14:18">
      <c r="N321" s="48">
        <v>39582</v>
      </c>
      <c r="O321" s="49">
        <v>173.6</v>
      </c>
      <c r="P321" s="50">
        <v>69.260000000000005</v>
      </c>
      <c r="R321" s="51"/>
    </row>
    <row r="322" spans="14:18">
      <c r="N322" s="48">
        <v>39583</v>
      </c>
      <c r="O322" s="49">
        <v>177.9</v>
      </c>
      <c r="P322" s="50">
        <v>68.83</v>
      </c>
      <c r="R322" s="51"/>
    </row>
    <row r="323" spans="14:18">
      <c r="N323" s="48">
        <v>39584</v>
      </c>
      <c r="O323" s="49">
        <v>177.9</v>
      </c>
      <c r="P323" s="50">
        <v>70.19</v>
      </c>
      <c r="R323" s="51"/>
    </row>
    <row r="324" spans="14:18">
      <c r="N324" s="48">
        <v>39587</v>
      </c>
      <c r="O324" s="49">
        <v>181.3</v>
      </c>
      <c r="P324" s="50">
        <v>70.2</v>
      </c>
      <c r="R324" s="51"/>
    </row>
    <row r="325" spans="14:18">
      <c r="N325" s="48">
        <v>39588</v>
      </c>
      <c r="O325" s="49">
        <v>179.3</v>
      </c>
      <c r="P325" s="50">
        <v>69.459999999999994</v>
      </c>
      <c r="R325" s="51"/>
    </row>
    <row r="326" spans="14:18">
      <c r="N326" s="48">
        <v>39589</v>
      </c>
      <c r="O326" s="49">
        <v>178.5</v>
      </c>
      <c r="P326" s="50">
        <v>68.22</v>
      </c>
      <c r="R326" s="51"/>
    </row>
    <row r="327" spans="14:18">
      <c r="N327" s="48">
        <v>39590</v>
      </c>
      <c r="O327" s="49">
        <v>178.6</v>
      </c>
      <c r="P327" s="50">
        <v>68.89</v>
      </c>
      <c r="R327" s="51"/>
    </row>
    <row r="328" spans="14:18">
      <c r="N328" s="48">
        <v>39591</v>
      </c>
      <c r="O328" s="49">
        <v>174.9</v>
      </c>
      <c r="P328" s="50">
        <v>68.53</v>
      </c>
      <c r="R328" s="51"/>
    </row>
    <row r="329" spans="14:18">
      <c r="N329" s="48">
        <v>39594</v>
      </c>
      <c r="O329" s="49">
        <v>172.7</v>
      </c>
      <c r="P329" s="50">
        <f>+P328</f>
        <v>68.53</v>
      </c>
      <c r="R329" s="51"/>
    </row>
    <row r="330" spans="14:18">
      <c r="N330" s="48">
        <v>39595</v>
      </c>
      <c r="O330" s="49">
        <v>176</v>
      </c>
      <c r="P330" s="50">
        <v>67.56</v>
      </c>
      <c r="R330" s="51"/>
    </row>
    <row r="331" spans="14:18">
      <c r="N331" s="48">
        <v>39596</v>
      </c>
      <c r="O331" s="49">
        <v>177.5</v>
      </c>
      <c r="P331" s="50">
        <v>68.06</v>
      </c>
      <c r="R331" s="51"/>
    </row>
    <row r="332" spans="14:18">
      <c r="N332" s="48">
        <v>39597</v>
      </c>
      <c r="O332" s="49">
        <v>180.2</v>
      </c>
      <c r="P332" s="50">
        <v>71.010000000000005</v>
      </c>
      <c r="R332" s="51"/>
    </row>
    <row r="333" spans="14:18">
      <c r="N333" s="48">
        <v>39598</v>
      </c>
      <c r="O333" s="49">
        <v>179.7</v>
      </c>
      <c r="P333" s="50">
        <v>70.87</v>
      </c>
      <c r="R333" s="51"/>
    </row>
    <row r="334" spans="14:18">
      <c r="N334" s="48">
        <v>39601</v>
      </c>
      <c r="O334" s="49">
        <v>188</v>
      </c>
      <c r="P334" s="50">
        <v>73.95</v>
      </c>
      <c r="R334" s="51"/>
    </row>
    <row r="335" spans="14:18">
      <c r="N335" s="48">
        <v>39602</v>
      </c>
      <c r="O335" s="49">
        <v>187</v>
      </c>
      <c r="P335" s="50">
        <v>72.7</v>
      </c>
      <c r="R335" s="51"/>
    </row>
    <row r="336" spans="14:18">
      <c r="N336" s="48">
        <v>39603</v>
      </c>
      <c r="O336" s="49">
        <v>183.5</v>
      </c>
      <c r="P336" s="50">
        <v>72.47</v>
      </c>
      <c r="R336" s="51"/>
    </row>
    <row r="337" spans="14:18">
      <c r="N337" s="48">
        <v>39604</v>
      </c>
      <c r="O337" s="49">
        <v>184.8</v>
      </c>
      <c r="P337" s="50">
        <v>73.11</v>
      </c>
      <c r="R337" s="51"/>
    </row>
    <row r="338" spans="14:18">
      <c r="N338" s="48">
        <v>39605</v>
      </c>
      <c r="O338" s="49">
        <v>180.8</v>
      </c>
      <c r="P338" s="50">
        <v>73.69</v>
      </c>
      <c r="R338" s="51"/>
    </row>
    <row r="339" spans="14:18">
      <c r="N339" s="48">
        <v>39608</v>
      </c>
      <c r="O339" s="49">
        <v>180.4</v>
      </c>
      <c r="P339" s="50">
        <v>74.09</v>
      </c>
      <c r="R339" s="51"/>
    </row>
    <row r="340" spans="14:18">
      <c r="N340" s="48">
        <v>39609</v>
      </c>
      <c r="O340" s="49">
        <v>177.9</v>
      </c>
      <c r="P340" s="50">
        <v>74.349999999999994</v>
      </c>
      <c r="R340" s="51"/>
    </row>
    <row r="341" spans="14:18">
      <c r="N341" s="48">
        <v>39610</v>
      </c>
      <c r="O341" s="49">
        <v>176.8</v>
      </c>
      <c r="P341" s="50">
        <v>73.91</v>
      </c>
      <c r="R341" s="51"/>
    </row>
    <row r="342" spans="14:18">
      <c r="N342" s="48">
        <v>39611</v>
      </c>
      <c r="O342" s="49">
        <v>177.9</v>
      </c>
      <c r="P342" s="50">
        <v>73.8</v>
      </c>
      <c r="R342" s="51"/>
    </row>
    <row r="343" spans="14:18">
      <c r="N343" s="48">
        <v>39612</v>
      </c>
      <c r="O343" s="49">
        <v>179</v>
      </c>
      <c r="P343" s="50">
        <v>73.77</v>
      </c>
      <c r="R343" s="51"/>
    </row>
    <row r="344" spans="14:18">
      <c r="N344" s="48">
        <v>39615</v>
      </c>
      <c r="O344" s="49">
        <v>176.2</v>
      </c>
      <c r="P344" s="50">
        <v>74.650000000000006</v>
      </c>
      <c r="R344" s="51"/>
    </row>
    <row r="345" spans="14:18">
      <c r="N345" s="48">
        <v>39616</v>
      </c>
      <c r="O345" s="49">
        <v>175.8</v>
      </c>
      <c r="P345" s="50">
        <v>75.17</v>
      </c>
      <c r="R345" s="51"/>
    </row>
    <row r="346" spans="14:18">
      <c r="N346" s="48">
        <v>39617</v>
      </c>
      <c r="O346" s="49">
        <v>174.6</v>
      </c>
      <c r="P346" s="50">
        <v>74.36</v>
      </c>
      <c r="R346" s="51"/>
    </row>
    <row r="347" spans="14:18">
      <c r="N347" s="48">
        <v>39618</v>
      </c>
      <c r="O347" s="49">
        <v>175.8</v>
      </c>
      <c r="P347" s="50">
        <v>75.06</v>
      </c>
      <c r="R347" s="51"/>
    </row>
    <row r="348" spans="14:18">
      <c r="N348" s="48">
        <v>39619</v>
      </c>
      <c r="O348" s="49">
        <v>171.5</v>
      </c>
      <c r="P348" s="50">
        <v>74.760000000000005</v>
      </c>
      <c r="R348" s="51"/>
    </row>
    <row r="349" spans="14:18">
      <c r="N349" s="48">
        <v>39622</v>
      </c>
      <c r="O349" s="49">
        <v>173.3</v>
      </c>
      <c r="P349" s="50">
        <v>74.180000000000007</v>
      </c>
      <c r="R349" s="51"/>
    </row>
    <row r="350" spans="14:18">
      <c r="N350" s="48">
        <v>39623</v>
      </c>
      <c r="O350" s="49">
        <v>175.2</v>
      </c>
      <c r="P350" s="50">
        <v>73.45</v>
      </c>
      <c r="R350" s="51"/>
    </row>
    <row r="351" spans="14:18">
      <c r="N351" s="48">
        <v>39624</v>
      </c>
      <c r="O351" s="49">
        <v>176.3</v>
      </c>
      <c r="P351" s="50">
        <v>73.78</v>
      </c>
      <c r="R351" s="51"/>
    </row>
    <row r="352" spans="14:18">
      <c r="N352" s="48">
        <v>39625</v>
      </c>
      <c r="O352" s="49">
        <v>175.8</v>
      </c>
      <c r="P352" s="50">
        <v>72.44</v>
      </c>
      <c r="R352" s="51"/>
    </row>
    <row r="353" spans="14:18">
      <c r="N353" s="48">
        <v>39626</v>
      </c>
      <c r="O353" s="49">
        <v>175.1</v>
      </c>
      <c r="P353" s="50">
        <v>72.72</v>
      </c>
      <c r="R353" s="51"/>
    </row>
    <row r="354" spans="14:18">
      <c r="N354" s="48">
        <v>39629</v>
      </c>
      <c r="O354" s="49">
        <v>184</v>
      </c>
      <c r="P354" s="50">
        <v>75.900000000000006</v>
      </c>
      <c r="R354" s="51"/>
    </row>
    <row r="355" spans="14:18">
      <c r="N355" s="48">
        <v>39630</v>
      </c>
      <c r="O355" s="49">
        <v>181.8</v>
      </c>
      <c r="P355" s="50">
        <v>78.56</v>
      </c>
      <c r="R355" s="51"/>
    </row>
    <row r="356" spans="14:18">
      <c r="N356" s="48">
        <v>39631</v>
      </c>
      <c r="O356" s="49">
        <v>183.6</v>
      </c>
      <c r="P356" s="50">
        <v>78.14</v>
      </c>
      <c r="R356" s="51"/>
    </row>
    <row r="357" spans="14:18">
      <c r="N357" s="48">
        <v>39632</v>
      </c>
      <c r="O357" s="49">
        <v>182.8</v>
      </c>
      <c r="P357" s="50">
        <v>77.94</v>
      </c>
      <c r="R357" s="51"/>
    </row>
    <row r="358" spans="14:18">
      <c r="N358" s="48">
        <v>39633</v>
      </c>
      <c r="O358" s="49">
        <v>180</v>
      </c>
      <c r="P358" s="50">
        <f>+P357</f>
        <v>77.94</v>
      </c>
      <c r="R358" s="51"/>
    </row>
    <row r="359" spans="14:18">
      <c r="N359" s="48">
        <v>39636</v>
      </c>
      <c r="O359" s="49">
        <v>179.1</v>
      </c>
      <c r="P359" s="50">
        <v>75.930000000000007</v>
      </c>
      <c r="R359" s="51"/>
    </row>
    <row r="360" spans="14:18">
      <c r="N360" s="48">
        <v>39637</v>
      </c>
      <c r="O360" s="49">
        <v>180.7</v>
      </c>
      <c r="P360" s="50">
        <v>77.91</v>
      </c>
      <c r="R360" s="51"/>
    </row>
    <row r="361" spans="14:18">
      <c r="N361" s="48">
        <v>39638</v>
      </c>
      <c r="O361" s="49">
        <v>183.7</v>
      </c>
      <c r="P361" s="50">
        <v>78.09</v>
      </c>
      <c r="R361" s="51"/>
    </row>
    <row r="362" spans="14:18">
      <c r="N362" s="48">
        <v>39639</v>
      </c>
      <c r="O362" s="49">
        <v>185.8</v>
      </c>
      <c r="P362" s="50">
        <v>77.91</v>
      </c>
      <c r="R362" s="51"/>
    </row>
    <row r="363" spans="14:18">
      <c r="N363" s="48">
        <v>39640</v>
      </c>
      <c r="O363" s="49">
        <v>180.3</v>
      </c>
      <c r="P363" s="50">
        <v>77.75</v>
      </c>
      <c r="R363" s="51"/>
    </row>
    <row r="364" spans="14:18">
      <c r="N364" s="48">
        <v>39643</v>
      </c>
      <c r="O364" s="49">
        <v>182</v>
      </c>
      <c r="P364" s="50">
        <v>75.39</v>
      </c>
      <c r="R364" s="51"/>
    </row>
    <row r="365" spans="14:18">
      <c r="N365" s="48">
        <v>39644</v>
      </c>
      <c r="O365" s="49">
        <v>184</v>
      </c>
      <c r="P365" s="50">
        <v>79.25</v>
      </c>
      <c r="R365" s="51"/>
    </row>
    <row r="366" spans="14:18">
      <c r="N366" s="48">
        <v>39645</v>
      </c>
      <c r="O366" s="49">
        <v>180.5</v>
      </c>
      <c r="P366" s="50">
        <v>78.77</v>
      </c>
      <c r="R366" s="51"/>
    </row>
    <row r="367" spans="14:18">
      <c r="N367" s="48">
        <v>39646</v>
      </c>
      <c r="O367" s="49">
        <v>176.8</v>
      </c>
      <c r="P367" s="50">
        <v>81.16</v>
      </c>
      <c r="R367" s="51"/>
    </row>
    <row r="368" spans="14:18">
      <c r="N368" s="48">
        <v>39647</v>
      </c>
      <c r="O368" s="49">
        <v>179.6</v>
      </c>
      <c r="P368" s="50">
        <v>81.819999999999993</v>
      </c>
      <c r="R368" s="51"/>
    </row>
    <row r="369" spans="14:18">
      <c r="N369" s="48">
        <v>39650</v>
      </c>
      <c r="O369" s="49">
        <v>171</v>
      </c>
      <c r="P369" s="50">
        <v>93.88</v>
      </c>
      <c r="R369" s="51"/>
    </row>
    <row r="370" spans="14:18">
      <c r="N370" s="48">
        <v>39651</v>
      </c>
      <c r="O370" s="49">
        <v>177.2</v>
      </c>
      <c r="P370" s="50">
        <v>93.55</v>
      </c>
      <c r="R370" s="51"/>
    </row>
    <row r="371" spans="14:18">
      <c r="N371" s="48">
        <v>39652</v>
      </c>
      <c r="O371" s="49">
        <v>179.4</v>
      </c>
      <c r="P371" s="50">
        <v>93.73</v>
      </c>
      <c r="R371" s="51"/>
    </row>
    <row r="372" spans="14:18">
      <c r="N372" s="48">
        <v>39653</v>
      </c>
      <c r="O372" s="49">
        <v>182.5</v>
      </c>
      <c r="P372" s="50">
        <v>94.65</v>
      </c>
      <c r="R372" s="51"/>
    </row>
    <row r="373" spans="14:18">
      <c r="N373" s="48">
        <v>39654</v>
      </c>
      <c r="O373" s="49">
        <v>188.9</v>
      </c>
      <c r="P373" s="50">
        <v>96</v>
      </c>
      <c r="R373" s="51"/>
    </row>
    <row r="374" spans="14:18">
      <c r="N374" s="48">
        <v>39657</v>
      </c>
      <c r="O374" s="49">
        <v>186.8</v>
      </c>
      <c r="P374" s="50">
        <v>95.32</v>
      </c>
      <c r="R374" s="51"/>
    </row>
    <row r="375" spans="14:18">
      <c r="N375" s="48">
        <v>39658</v>
      </c>
      <c r="O375" s="49">
        <v>186.3</v>
      </c>
      <c r="P375" s="50">
        <v>94.58</v>
      </c>
      <c r="R375" s="51"/>
    </row>
    <row r="376" spans="14:18">
      <c r="N376" s="48">
        <v>39659</v>
      </c>
      <c r="O376" s="49">
        <v>189.2</v>
      </c>
      <c r="P376" s="50">
        <v>95</v>
      </c>
      <c r="R376" s="51"/>
    </row>
    <row r="377" spans="14:18">
      <c r="N377" s="48">
        <v>39660</v>
      </c>
      <c r="O377" s="49">
        <v>194.3</v>
      </c>
      <c r="P377" s="50">
        <v>95.25</v>
      </c>
      <c r="R377" s="51"/>
    </row>
    <row r="378" spans="14:18">
      <c r="N378" s="48">
        <v>39661</v>
      </c>
      <c r="O378" s="49">
        <f>+O377</f>
        <v>194.3</v>
      </c>
      <c r="P378" s="50">
        <v>95.35</v>
      </c>
      <c r="R378" s="51"/>
    </row>
    <row r="379" spans="14:18">
      <c r="N379" s="48">
        <v>39664</v>
      </c>
      <c r="O379" s="49">
        <v>193.9</v>
      </c>
      <c r="P379" s="50">
        <v>95.72</v>
      </c>
      <c r="R379" s="51"/>
    </row>
    <row r="380" spans="14:18">
      <c r="N380" s="48">
        <v>39665</v>
      </c>
      <c r="O380" s="49">
        <v>195.5</v>
      </c>
      <c r="P380" s="50">
        <v>96</v>
      </c>
      <c r="R380" s="51"/>
    </row>
    <row r="381" spans="14:18">
      <c r="N381" s="48">
        <v>39666</v>
      </c>
      <c r="O381" s="49">
        <v>191</v>
      </c>
      <c r="P381" s="50">
        <v>96.05</v>
      </c>
      <c r="R381" s="51"/>
    </row>
    <row r="382" spans="14:18">
      <c r="N382" s="48">
        <v>39667</v>
      </c>
      <c r="O382" s="49">
        <v>186.4</v>
      </c>
      <c r="P382" s="50">
        <v>96.89</v>
      </c>
      <c r="R382" s="51"/>
    </row>
    <row r="383" spans="14:18">
      <c r="N383" s="48">
        <v>39668</v>
      </c>
      <c r="O383" s="49">
        <v>189.6</v>
      </c>
      <c r="P383" s="50">
        <v>96.95</v>
      </c>
      <c r="R383" s="51"/>
    </row>
    <row r="384" spans="14:18">
      <c r="N384" s="48">
        <v>39671</v>
      </c>
      <c r="O384" s="49">
        <v>186.4</v>
      </c>
      <c r="P384" s="50">
        <v>97.83</v>
      </c>
      <c r="R384" s="51"/>
    </row>
    <row r="385" spans="14:18">
      <c r="N385" s="48">
        <v>39672</v>
      </c>
      <c r="O385" s="49">
        <v>185.4</v>
      </c>
      <c r="P385" s="50">
        <v>97.85</v>
      </c>
      <c r="R385" s="51"/>
    </row>
    <row r="386" spans="14:18">
      <c r="N386" s="48">
        <v>39673</v>
      </c>
      <c r="O386" s="49">
        <v>187.4</v>
      </c>
      <c r="P386" s="50">
        <v>98.37</v>
      </c>
      <c r="R386" s="51"/>
    </row>
    <row r="387" spans="14:18">
      <c r="N387" s="48">
        <v>39674</v>
      </c>
      <c r="O387" s="49">
        <v>187.8</v>
      </c>
      <c r="P387" s="50">
        <v>98.81</v>
      </c>
      <c r="R387" s="51"/>
    </row>
    <row r="388" spans="14:18">
      <c r="N388" s="48">
        <v>39675</v>
      </c>
      <c r="O388" s="49">
        <v>189</v>
      </c>
      <c r="P388" s="50">
        <v>98.23</v>
      </c>
      <c r="R388" s="51"/>
    </row>
    <row r="389" spans="14:18">
      <c r="N389" s="48">
        <v>39678</v>
      </c>
      <c r="O389" s="49">
        <v>187.3</v>
      </c>
      <c r="P389" s="50">
        <v>98.63</v>
      </c>
      <c r="R389" s="51"/>
    </row>
    <row r="390" spans="14:18">
      <c r="N390" s="48">
        <v>39679</v>
      </c>
      <c r="O390" s="49">
        <v>187</v>
      </c>
      <c r="P390" s="50">
        <v>98.57</v>
      </c>
      <c r="R390" s="51"/>
    </row>
    <row r="391" spans="14:18">
      <c r="N391" s="48">
        <v>39680</v>
      </c>
      <c r="O391" s="49">
        <v>185.6</v>
      </c>
      <c r="P391" s="50">
        <v>97.99</v>
      </c>
      <c r="R391" s="51"/>
    </row>
    <row r="392" spans="14:18">
      <c r="N392" s="48">
        <v>39681</v>
      </c>
      <c r="O392" s="49">
        <v>182</v>
      </c>
      <c r="P392" s="50">
        <v>97.43</v>
      </c>
      <c r="R392" s="51"/>
    </row>
    <row r="393" spans="14:18">
      <c r="N393" s="48">
        <v>39682</v>
      </c>
      <c r="O393" s="49">
        <v>183.1</v>
      </c>
      <c r="P393" s="50">
        <v>98.06</v>
      </c>
      <c r="R393" s="51"/>
    </row>
    <row r="394" spans="14:18">
      <c r="N394" s="48">
        <v>39685</v>
      </c>
      <c r="O394" s="49">
        <v>181.7</v>
      </c>
      <c r="P394" s="50">
        <v>97.38</v>
      </c>
      <c r="R394" s="51"/>
    </row>
    <row r="395" spans="14:18">
      <c r="N395" s="48">
        <v>39686</v>
      </c>
      <c r="O395" s="49">
        <v>183.8</v>
      </c>
      <c r="P395" s="50">
        <v>98.11</v>
      </c>
      <c r="R395" s="51"/>
    </row>
    <row r="396" spans="14:18">
      <c r="N396" s="48">
        <v>39687</v>
      </c>
      <c r="O396" s="49">
        <v>183.3</v>
      </c>
      <c r="P396" s="50">
        <v>97.9</v>
      </c>
      <c r="R396" s="51"/>
    </row>
    <row r="397" spans="14:18">
      <c r="N397" s="48">
        <v>39688</v>
      </c>
      <c r="O397" s="49">
        <v>185.6</v>
      </c>
      <c r="P397" s="50">
        <v>98.45</v>
      </c>
      <c r="R397" s="51"/>
    </row>
    <row r="398" spans="14:18">
      <c r="N398" s="48">
        <v>39689</v>
      </c>
      <c r="O398" s="49">
        <v>186</v>
      </c>
      <c r="P398" s="50">
        <v>98.75</v>
      </c>
      <c r="R398" s="51"/>
    </row>
    <row r="399" spans="14:18">
      <c r="N399" s="48">
        <v>39692</v>
      </c>
      <c r="O399" s="49">
        <v>185</v>
      </c>
      <c r="P399" s="50">
        <f>+P398</f>
        <v>98.75</v>
      </c>
      <c r="R399" s="51"/>
    </row>
    <row r="400" spans="14:18">
      <c r="N400" s="48">
        <v>39693</v>
      </c>
      <c r="O400" s="49">
        <v>188.1</v>
      </c>
      <c r="P400" s="50">
        <v>98.29</v>
      </c>
      <c r="R400" s="51"/>
    </row>
    <row r="401" spans="14:18">
      <c r="N401" s="48">
        <v>39694</v>
      </c>
      <c r="O401" s="49">
        <v>186.8</v>
      </c>
      <c r="P401" s="50">
        <v>97.68</v>
      </c>
      <c r="R401" s="51"/>
    </row>
    <row r="402" spans="14:18">
      <c r="N402" s="48">
        <v>39695</v>
      </c>
      <c r="O402" s="49">
        <v>184</v>
      </c>
      <c r="P402" s="50">
        <v>96.5</v>
      </c>
      <c r="R402" s="51"/>
    </row>
    <row r="403" spans="14:18">
      <c r="N403" s="48">
        <v>39696</v>
      </c>
      <c r="O403" s="49">
        <v>183.4</v>
      </c>
      <c r="P403" s="50">
        <v>96.64</v>
      </c>
      <c r="R403" s="51"/>
    </row>
    <row r="404" spans="14:18">
      <c r="N404" s="48">
        <v>39699</v>
      </c>
      <c r="O404" s="49">
        <v>186</v>
      </c>
      <c r="P404" s="50">
        <v>94.91</v>
      </c>
      <c r="R404" s="51"/>
    </row>
    <row r="405" spans="14:18">
      <c r="N405" s="48">
        <v>39700</v>
      </c>
      <c r="O405" s="49">
        <v>185.2</v>
      </c>
      <c r="P405" s="50">
        <v>94.25</v>
      </c>
      <c r="R405" s="51"/>
    </row>
    <row r="406" spans="14:18">
      <c r="N406" s="48">
        <v>39701</v>
      </c>
      <c r="O406" s="49">
        <v>189.2</v>
      </c>
      <c r="P406" s="50">
        <v>95.69</v>
      </c>
      <c r="R406" s="51"/>
    </row>
    <row r="407" spans="14:18">
      <c r="N407" s="48">
        <v>39702</v>
      </c>
      <c r="O407" s="49">
        <v>188.5</v>
      </c>
      <c r="P407" s="50">
        <v>97.1</v>
      </c>
      <c r="R407" s="51"/>
    </row>
    <row r="408" spans="14:18">
      <c r="N408" s="48">
        <v>39703</v>
      </c>
      <c r="O408" s="49">
        <v>190.8</v>
      </c>
      <c r="P408" s="50">
        <v>96.56</v>
      </c>
      <c r="R408" s="51"/>
    </row>
    <row r="409" spans="14:18">
      <c r="N409" s="48">
        <v>39706</v>
      </c>
      <c r="O409" s="49">
        <v>186.8</v>
      </c>
      <c r="P409" s="50">
        <v>93.83</v>
      </c>
      <c r="R409" s="51"/>
    </row>
    <row r="410" spans="14:18">
      <c r="N410" s="48">
        <v>39707</v>
      </c>
      <c r="O410" s="49">
        <v>181</v>
      </c>
      <c r="P410" s="50">
        <v>93.39</v>
      </c>
      <c r="R410" s="51"/>
    </row>
    <row r="411" spans="14:18">
      <c r="N411" s="48">
        <v>39708</v>
      </c>
      <c r="O411" s="49">
        <v>182</v>
      </c>
      <c r="P411" s="50">
        <v>89.6</v>
      </c>
      <c r="R411" s="51"/>
    </row>
    <row r="412" spans="14:18">
      <c r="N412" s="48">
        <v>39709</v>
      </c>
      <c r="O412" s="49">
        <v>183</v>
      </c>
      <c r="P412" s="50">
        <v>90.7</v>
      </c>
      <c r="R412" s="51"/>
    </row>
    <row r="413" spans="14:18">
      <c r="N413" s="48">
        <v>39710</v>
      </c>
      <c r="O413" s="49">
        <v>180.1</v>
      </c>
      <c r="P413" s="50">
        <v>92.27</v>
      </c>
      <c r="R413" s="51"/>
    </row>
    <row r="414" spans="14:18">
      <c r="N414" s="48">
        <v>39713</v>
      </c>
      <c r="O414" s="49">
        <v>176</v>
      </c>
      <c r="P414" s="50">
        <v>92.3</v>
      </c>
      <c r="R414" s="51"/>
    </row>
    <row r="415" spans="14:18">
      <c r="N415" s="48">
        <v>39714</v>
      </c>
      <c r="O415" s="49">
        <v>176.4</v>
      </c>
      <c r="P415" s="50">
        <v>91.49</v>
      </c>
      <c r="R415" s="51"/>
    </row>
    <row r="416" spans="14:18">
      <c r="N416" s="48">
        <v>39715</v>
      </c>
      <c r="O416" s="49">
        <v>174.5</v>
      </c>
      <c r="P416" s="50">
        <v>90.4</v>
      </c>
      <c r="R416" s="51"/>
    </row>
    <row r="417" spans="14:18">
      <c r="N417" s="48">
        <v>39716</v>
      </c>
      <c r="O417" s="49">
        <v>178.4</v>
      </c>
      <c r="P417" s="50">
        <v>91.75</v>
      </c>
      <c r="R417" s="51"/>
    </row>
    <row r="418" spans="14:18">
      <c r="N418" s="48">
        <v>39717</v>
      </c>
      <c r="O418" s="49">
        <v>176</v>
      </c>
      <c r="P418" s="50">
        <v>91.19</v>
      </c>
      <c r="R418" s="51"/>
    </row>
    <row r="419" spans="14:18">
      <c r="N419" s="48">
        <v>39720</v>
      </c>
      <c r="O419" s="49">
        <v>169.6</v>
      </c>
      <c r="P419" s="50">
        <v>85.3</v>
      </c>
      <c r="R419" s="51"/>
    </row>
    <row r="420" spans="14:18">
      <c r="N420" s="48">
        <v>39721</v>
      </c>
      <c r="O420" s="49">
        <v>174.5</v>
      </c>
      <c r="P420" s="50">
        <v>88.68</v>
      </c>
      <c r="R420" s="51"/>
    </row>
    <row r="421" spans="14:18">
      <c r="N421" s="48">
        <v>39722</v>
      </c>
      <c r="O421" s="49">
        <v>178.4</v>
      </c>
      <c r="P421" s="50">
        <v>86.5</v>
      </c>
      <c r="R421" s="51"/>
    </row>
    <row r="422" spans="14:18">
      <c r="N422" s="48">
        <v>39723</v>
      </c>
      <c r="O422" s="49">
        <v>179.5</v>
      </c>
      <c r="P422" s="50">
        <v>86.51</v>
      </c>
      <c r="R422" s="51"/>
    </row>
    <row r="423" spans="14:18">
      <c r="N423" s="48">
        <v>39724</v>
      </c>
      <c r="O423" s="49">
        <v>181.1</v>
      </c>
      <c r="P423" s="50">
        <v>87.53</v>
      </c>
      <c r="R423" s="51"/>
    </row>
    <row r="424" spans="14:18">
      <c r="N424" s="48">
        <v>39727</v>
      </c>
      <c r="O424" s="49">
        <v>171.9</v>
      </c>
      <c r="P424" s="50">
        <v>80.62</v>
      </c>
      <c r="R424" s="51"/>
    </row>
    <row r="425" spans="14:18">
      <c r="N425" s="48">
        <v>39728</v>
      </c>
      <c r="O425" s="49">
        <v>175</v>
      </c>
      <c r="P425" s="50">
        <v>78.19</v>
      </c>
      <c r="R425" s="51"/>
    </row>
    <row r="426" spans="14:18">
      <c r="N426" s="48">
        <v>39729</v>
      </c>
      <c r="O426" s="49">
        <v>167.1</v>
      </c>
      <c r="P426" s="50">
        <v>80.56</v>
      </c>
      <c r="R426" s="51"/>
    </row>
    <row r="427" spans="14:18">
      <c r="N427" s="48">
        <v>39730</v>
      </c>
      <c r="O427" s="49">
        <v>154.4</v>
      </c>
      <c r="P427" s="50">
        <v>78.75</v>
      </c>
      <c r="R427" s="51"/>
    </row>
    <row r="428" spans="14:18">
      <c r="N428" s="48">
        <v>39731</v>
      </c>
      <c r="O428" s="49">
        <v>148.19999999999999</v>
      </c>
      <c r="P428" s="50">
        <v>73</v>
      </c>
      <c r="R428" s="51"/>
    </row>
    <row r="429" spans="14:18">
      <c r="N429" s="48">
        <v>39734</v>
      </c>
      <c r="O429" s="49">
        <v>162.4</v>
      </c>
      <c r="P429" s="50">
        <v>81.180000000000007</v>
      </c>
      <c r="R429" s="51"/>
    </row>
    <row r="430" spans="14:18">
      <c r="N430" s="48">
        <v>39735</v>
      </c>
      <c r="O430" s="49">
        <v>162.80000000000001</v>
      </c>
      <c r="P430" s="50">
        <v>79.12</v>
      </c>
      <c r="R430" s="51"/>
    </row>
    <row r="431" spans="14:18">
      <c r="N431" s="48">
        <v>39736</v>
      </c>
      <c r="O431" s="49">
        <v>160.30000000000001</v>
      </c>
      <c r="P431" s="50">
        <v>81.5</v>
      </c>
      <c r="R431" s="51"/>
    </row>
    <row r="432" spans="14:18">
      <c r="N432" s="48">
        <v>39737</v>
      </c>
      <c r="O432" s="49">
        <v>159</v>
      </c>
      <c r="P432" s="50">
        <v>81.93</v>
      </c>
      <c r="R432" s="51"/>
    </row>
    <row r="433" spans="14:18">
      <c r="N433" s="48">
        <v>39738</v>
      </c>
      <c r="O433" s="49">
        <v>175.5</v>
      </c>
      <c r="P433" s="50">
        <v>83.53</v>
      </c>
      <c r="R433" s="51"/>
    </row>
    <row r="434" spans="14:18">
      <c r="N434" s="48">
        <v>39741</v>
      </c>
      <c r="O434" s="49">
        <v>180.3</v>
      </c>
      <c r="P434" s="50">
        <v>84.26</v>
      </c>
      <c r="R434" s="51"/>
    </row>
    <row r="435" spans="14:18">
      <c r="N435" s="48">
        <v>39742</v>
      </c>
      <c r="O435" s="49">
        <v>170.3</v>
      </c>
      <c r="P435" s="50">
        <v>85.68</v>
      </c>
      <c r="R435" s="51"/>
    </row>
    <row r="436" spans="14:18">
      <c r="N436" s="48">
        <v>39743</v>
      </c>
      <c r="O436" s="49">
        <v>168.6</v>
      </c>
      <c r="P436" s="50">
        <v>82.55</v>
      </c>
      <c r="R436" s="51"/>
    </row>
    <row r="437" spans="14:18">
      <c r="N437" s="48">
        <v>39744</v>
      </c>
      <c r="O437" s="49">
        <v>170.3</v>
      </c>
      <c r="P437" s="50">
        <v>81.900000000000006</v>
      </c>
      <c r="R437" s="51"/>
    </row>
    <row r="438" spans="14:18">
      <c r="N438" s="48">
        <v>39745</v>
      </c>
      <c r="O438" s="49">
        <v>168</v>
      </c>
      <c r="P438" s="50">
        <v>79.84</v>
      </c>
      <c r="R438" s="51"/>
    </row>
    <row r="439" spans="14:18">
      <c r="N439" s="48">
        <v>39748</v>
      </c>
      <c r="O439" s="49">
        <v>164.1</v>
      </c>
      <c r="P439" s="50">
        <v>78.459999999999994</v>
      </c>
      <c r="R439" s="51"/>
    </row>
    <row r="440" spans="14:18">
      <c r="N440" s="48">
        <v>39749</v>
      </c>
      <c r="O440" s="49">
        <v>161.19999999999999</v>
      </c>
      <c r="P440" s="50">
        <v>78.55</v>
      </c>
      <c r="R440" s="51"/>
    </row>
    <row r="441" spans="14:18">
      <c r="N441" s="48">
        <v>39750</v>
      </c>
      <c r="O441" s="49">
        <v>168.5</v>
      </c>
      <c r="P441" s="50">
        <v>80.36</v>
      </c>
      <c r="R441" s="51"/>
    </row>
    <row r="442" spans="14:18">
      <c r="N442" s="48">
        <v>39751</v>
      </c>
      <c r="O442" s="49">
        <v>161.30000000000001</v>
      </c>
      <c r="P442" s="50">
        <v>82.75</v>
      </c>
      <c r="R442" s="51"/>
    </row>
    <row r="443" spans="14:18">
      <c r="N443" s="48">
        <v>39752</v>
      </c>
      <c r="O443" s="49">
        <v>176.8</v>
      </c>
      <c r="P443" s="50">
        <v>82.94</v>
      </c>
      <c r="R443" s="51"/>
    </row>
    <row r="444" spans="14:18">
      <c r="N444" s="48">
        <v>39755</v>
      </c>
      <c r="O444" s="49">
        <v>177.2</v>
      </c>
      <c r="P444" s="50">
        <v>83.64</v>
      </c>
      <c r="R444" s="51"/>
    </row>
    <row r="445" spans="14:18">
      <c r="N445" s="48">
        <v>39756</v>
      </c>
      <c r="O445" s="49">
        <v>178.1</v>
      </c>
      <c r="P445" s="50">
        <v>83.31</v>
      </c>
      <c r="R445" s="51"/>
    </row>
    <row r="446" spans="14:18">
      <c r="N446" s="48">
        <v>39757</v>
      </c>
      <c r="O446" s="49">
        <v>167.8</v>
      </c>
      <c r="P446" s="50">
        <v>83.91</v>
      </c>
      <c r="R446" s="51"/>
    </row>
    <row r="447" spans="14:18">
      <c r="N447" s="48">
        <v>39758</v>
      </c>
      <c r="O447" s="49">
        <v>165.3</v>
      </c>
      <c r="P447" s="50">
        <v>81.8</v>
      </c>
      <c r="R447" s="51"/>
    </row>
    <row r="448" spans="14:18">
      <c r="N448" s="48">
        <v>39759</v>
      </c>
      <c r="O448" s="49">
        <v>170.3</v>
      </c>
      <c r="P448" s="50">
        <v>83.46</v>
      </c>
      <c r="R448" s="51"/>
    </row>
    <row r="449" spans="14:18">
      <c r="N449" s="48">
        <v>39762</v>
      </c>
      <c r="O449" s="49">
        <v>170</v>
      </c>
      <c r="P449" s="50">
        <v>83.8</v>
      </c>
      <c r="R449" s="51"/>
    </row>
    <row r="450" spans="14:18">
      <c r="N450" s="48">
        <v>39763</v>
      </c>
      <c r="O450" s="49">
        <v>167.7</v>
      </c>
      <c r="P450" s="50">
        <v>80.900000000000006</v>
      </c>
      <c r="R450" s="51"/>
    </row>
    <row r="451" spans="14:18">
      <c r="N451" s="48">
        <v>39764</v>
      </c>
      <c r="O451" s="49">
        <v>166.5</v>
      </c>
      <c r="P451" s="50">
        <v>80.36</v>
      </c>
      <c r="R451" s="51"/>
    </row>
    <row r="452" spans="14:18">
      <c r="N452" s="48">
        <v>39765</v>
      </c>
      <c r="O452" s="49">
        <v>170.3</v>
      </c>
      <c r="P452" s="50">
        <v>82.32</v>
      </c>
      <c r="R452" s="51"/>
    </row>
    <row r="453" spans="14:18">
      <c r="N453" s="48">
        <v>39766</v>
      </c>
      <c r="O453" s="49">
        <v>176.2</v>
      </c>
      <c r="P453" s="50">
        <v>81.59</v>
      </c>
      <c r="R453" s="51"/>
    </row>
    <row r="454" spans="14:18">
      <c r="N454" s="48">
        <v>39769</v>
      </c>
      <c r="O454" s="49">
        <v>168</v>
      </c>
      <c r="P454" s="50">
        <v>80.430000000000007</v>
      </c>
      <c r="R454" s="51"/>
    </row>
    <row r="455" spans="14:18">
      <c r="N455" s="48">
        <v>39770</v>
      </c>
      <c r="O455" s="49">
        <v>171</v>
      </c>
      <c r="P455" s="50">
        <v>80.63</v>
      </c>
      <c r="R455" s="51"/>
    </row>
    <row r="456" spans="14:18">
      <c r="N456" s="48">
        <v>39771</v>
      </c>
      <c r="O456" s="49">
        <v>166</v>
      </c>
      <c r="P456" s="50">
        <v>78.069999999999993</v>
      </c>
      <c r="R456" s="51"/>
    </row>
    <row r="457" spans="14:18">
      <c r="N457" s="48">
        <v>39772</v>
      </c>
      <c r="O457" s="49">
        <v>156.19999999999999</v>
      </c>
      <c r="P457" s="50">
        <v>73.03</v>
      </c>
      <c r="R457" s="51"/>
    </row>
    <row r="458" spans="14:18">
      <c r="N458" s="48">
        <v>39773</v>
      </c>
      <c r="O458" s="49">
        <v>150.5</v>
      </c>
      <c r="P458" s="50">
        <v>72.739999999999995</v>
      </c>
      <c r="R458" s="51"/>
    </row>
    <row r="459" spans="14:18">
      <c r="N459" s="48">
        <v>39776</v>
      </c>
      <c r="O459" s="49">
        <v>162.1</v>
      </c>
      <c r="P459" s="50">
        <v>76.66</v>
      </c>
      <c r="R459" s="51"/>
    </row>
    <row r="460" spans="14:18">
      <c r="N460" s="48">
        <v>39777</v>
      </c>
      <c r="O460" s="49">
        <v>163</v>
      </c>
      <c r="P460" s="50">
        <v>76.25</v>
      </c>
      <c r="R460" s="51"/>
    </row>
    <row r="461" spans="14:18">
      <c r="N461" s="48">
        <v>39778</v>
      </c>
      <c r="O461" s="49">
        <v>163.80000000000001</v>
      </c>
      <c r="P461" s="50">
        <v>75.3</v>
      </c>
      <c r="R461" s="51"/>
    </row>
    <row r="462" spans="14:18">
      <c r="N462" s="48">
        <v>39779</v>
      </c>
      <c r="O462" s="49">
        <v>162.69999999999999</v>
      </c>
      <c r="P462" s="50">
        <f>+P461</f>
        <v>75.3</v>
      </c>
      <c r="R462" s="51"/>
    </row>
    <row r="463" spans="14:18">
      <c r="N463" s="48">
        <v>39780</v>
      </c>
      <c r="O463" s="49">
        <v>170</v>
      </c>
      <c r="P463" s="50">
        <v>76.599999999999994</v>
      </c>
      <c r="R463" s="51"/>
    </row>
    <row r="464" spans="14:18">
      <c r="N464" s="48">
        <v>39783</v>
      </c>
      <c r="O464" s="49">
        <v>163.80000000000001</v>
      </c>
      <c r="P464" s="50">
        <v>71.8</v>
      </c>
      <c r="R464" s="51"/>
    </row>
    <row r="465" spans="14:18">
      <c r="N465" s="48">
        <v>39784</v>
      </c>
      <c r="O465" s="49">
        <v>163.5</v>
      </c>
      <c r="P465" s="50">
        <v>71.77</v>
      </c>
      <c r="R465" s="51"/>
    </row>
    <row r="466" spans="14:18">
      <c r="N466" s="48">
        <v>39785</v>
      </c>
      <c r="O466" s="49">
        <v>169.1</v>
      </c>
      <c r="P466" s="50">
        <v>75.400000000000006</v>
      </c>
      <c r="R466" s="51"/>
    </row>
    <row r="467" spans="14:18">
      <c r="N467" s="48">
        <v>39786</v>
      </c>
      <c r="O467" s="49">
        <v>165.9</v>
      </c>
      <c r="P467" s="50">
        <v>73.650000000000006</v>
      </c>
      <c r="R467" s="51"/>
    </row>
    <row r="468" spans="14:18">
      <c r="N468" s="48">
        <v>39787</v>
      </c>
      <c r="O468" s="49">
        <v>164.7</v>
      </c>
      <c r="P468" s="50">
        <v>74.38</v>
      </c>
      <c r="R468" s="51"/>
    </row>
    <row r="469" spans="14:18">
      <c r="N469" s="48">
        <v>39790</v>
      </c>
      <c r="O469" s="49">
        <v>169.6</v>
      </c>
      <c r="P469" s="50">
        <v>77.599999999999994</v>
      </c>
      <c r="R469" s="51"/>
    </row>
    <row r="470" spans="14:18">
      <c r="N470" s="48">
        <v>39791</v>
      </c>
      <c r="O470" s="49">
        <v>169.8</v>
      </c>
      <c r="P470" s="50">
        <v>77.180000000000007</v>
      </c>
      <c r="R470" s="51"/>
    </row>
    <row r="471" spans="14:18">
      <c r="N471" s="48">
        <v>39792</v>
      </c>
      <c r="O471" s="49">
        <v>168.1</v>
      </c>
      <c r="P471" s="50">
        <v>77.400000000000006</v>
      </c>
      <c r="R471" s="51"/>
    </row>
    <row r="472" spans="14:18">
      <c r="N472" s="48">
        <v>39793</v>
      </c>
      <c r="O472" s="49">
        <v>167.2</v>
      </c>
      <c r="P472" s="50">
        <v>77.790000000000006</v>
      </c>
      <c r="R472" s="51"/>
    </row>
    <row r="473" spans="14:18">
      <c r="N473" s="48">
        <v>39794</v>
      </c>
      <c r="O473" s="49">
        <v>168.2</v>
      </c>
      <c r="P473" s="50">
        <v>77.739999999999995</v>
      </c>
      <c r="R473" s="51"/>
    </row>
    <row r="474" spans="14:18">
      <c r="N474" s="48">
        <v>39797</v>
      </c>
      <c r="O474" s="49">
        <v>161.9</v>
      </c>
      <c r="P474" s="50">
        <v>77.08</v>
      </c>
      <c r="R474" s="51"/>
    </row>
    <row r="475" spans="14:18">
      <c r="N475" s="48">
        <v>39798</v>
      </c>
      <c r="O475" s="49">
        <v>163.80000000000001</v>
      </c>
      <c r="P475" s="50">
        <v>77.59</v>
      </c>
      <c r="R475" s="51"/>
    </row>
    <row r="476" spans="14:18">
      <c r="N476" s="48">
        <v>39799</v>
      </c>
      <c r="O476" s="49">
        <v>160.19999999999999</v>
      </c>
      <c r="P476" s="50">
        <v>78.75</v>
      </c>
      <c r="R476" s="51"/>
    </row>
    <row r="477" spans="14:18">
      <c r="N477" s="48">
        <v>39800</v>
      </c>
      <c r="O477" s="49">
        <v>159.4</v>
      </c>
      <c r="P477" s="50">
        <v>80.3</v>
      </c>
      <c r="R477" s="51"/>
    </row>
    <row r="478" spans="14:18">
      <c r="N478" s="48">
        <v>39801</v>
      </c>
      <c r="O478" s="49">
        <v>160</v>
      </c>
      <c r="P478" s="50">
        <v>83.75</v>
      </c>
      <c r="R478" s="51"/>
    </row>
    <row r="479" spans="14:18">
      <c r="N479" s="48">
        <v>39804</v>
      </c>
      <c r="O479" s="49">
        <v>163</v>
      </c>
      <c r="P479" s="50">
        <v>82.55</v>
      </c>
      <c r="R479" s="51"/>
    </row>
    <row r="480" spans="14:18">
      <c r="N480" s="48">
        <v>39805</v>
      </c>
      <c r="O480" s="49">
        <v>160.5</v>
      </c>
      <c r="P480" s="50">
        <v>83</v>
      </c>
      <c r="R480" s="51"/>
    </row>
    <row r="481" spans="14:18">
      <c r="N481" s="48">
        <v>39806</v>
      </c>
      <c r="O481" s="49">
        <v>160.5</v>
      </c>
      <c r="P481" s="50">
        <v>82.8</v>
      </c>
      <c r="R481" s="51"/>
    </row>
    <row r="482" spans="14:18">
      <c r="N482" s="48">
        <v>39808</v>
      </c>
      <c r="O482" s="49">
        <f>+O481</f>
        <v>160.5</v>
      </c>
      <c r="P482" s="50">
        <v>82.21</v>
      </c>
      <c r="R482" s="51"/>
    </row>
    <row r="483" spans="14:18">
      <c r="N483" s="48">
        <v>39811</v>
      </c>
      <c r="O483" s="49">
        <v>162.5</v>
      </c>
      <c r="P483" s="50">
        <v>81.97</v>
      </c>
      <c r="R483" s="51"/>
    </row>
    <row r="484" spans="14:18">
      <c r="N484" s="48">
        <v>39812</v>
      </c>
      <c r="O484" s="49">
        <v>162.5</v>
      </c>
      <c r="P484" s="50">
        <v>82.28</v>
      </c>
      <c r="R484" s="51"/>
    </row>
    <row r="485" spans="14:18">
      <c r="N485" s="48">
        <v>39813</v>
      </c>
      <c r="O485" s="49">
        <v>162.5</v>
      </c>
      <c r="P485" s="50">
        <v>82.91</v>
      </c>
      <c r="R485" s="51"/>
    </row>
    <row r="486" spans="14:18">
      <c r="N486" s="48">
        <v>39815</v>
      </c>
      <c r="O486" s="49">
        <f>+O485</f>
        <v>162.5</v>
      </c>
      <c r="P486" s="50">
        <v>82.6</v>
      </c>
      <c r="R486" s="51"/>
    </row>
    <row r="487" spans="14:18">
      <c r="N487" s="48">
        <v>39818</v>
      </c>
      <c r="O487" s="49">
        <v>168.7</v>
      </c>
      <c r="P487" s="50">
        <v>83</v>
      </c>
      <c r="R487" s="51"/>
    </row>
    <row r="488" spans="14:18">
      <c r="N488" s="48">
        <v>39819</v>
      </c>
      <c r="O488" s="49">
        <v>170.5</v>
      </c>
      <c r="P488" s="50">
        <v>84</v>
      </c>
      <c r="R488" s="51"/>
    </row>
    <row r="489" spans="14:18">
      <c r="N489" s="48">
        <v>39820</v>
      </c>
      <c r="O489" s="49">
        <v>169.9</v>
      </c>
      <c r="P489" s="50">
        <v>84.53</v>
      </c>
      <c r="R489" s="51"/>
    </row>
    <row r="490" spans="14:18">
      <c r="N490" s="48">
        <v>39821</v>
      </c>
      <c r="O490" s="49">
        <v>172.5</v>
      </c>
      <c r="P490" s="50">
        <v>84.4</v>
      </c>
      <c r="R490" s="51"/>
    </row>
    <row r="491" spans="14:18">
      <c r="N491" s="48">
        <v>39822</v>
      </c>
      <c r="O491" s="49">
        <v>171.9</v>
      </c>
      <c r="P491" s="50">
        <v>86.34</v>
      </c>
      <c r="R491" s="51"/>
    </row>
    <row r="492" spans="14:18">
      <c r="N492" s="48">
        <v>39825</v>
      </c>
      <c r="O492" s="49">
        <v>166.1</v>
      </c>
      <c r="P492" s="50">
        <v>87.47</v>
      </c>
      <c r="R492" s="51"/>
    </row>
    <row r="493" spans="14:18">
      <c r="N493" s="48">
        <v>39826</v>
      </c>
      <c r="O493" s="49">
        <v>168.6</v>
      </c>
      <c r="P493" s="50">
        <v>86.74</v>
      </c>
      <c r="R493" s="51"/>
    </row>
    <row r="494" spans="14:18">
      <c r="N494" s="48">
        <v>39827</v>
      </c>
      <c r="O494" s="49">
        <v>169.2</v>
      </c>
      <c r="P494" s="50">
        <v>85.57</v>
      </c>
      <c r="R494" s="51"/>
    </row>
    <row r="495" spans="14:18">
      <c r="N495" s="48">
        <v>39828</v>
      </c>
      <c r="O495" s="49">
        <v>170.4</v>
      </c>
      <c r="P495" s="50">
        <v>85.08</v>
      </c>
      <c r="R495" s="51"/>
    </row>
    <row r="496" spans="14:18">
      <c r="N496" s="48">
        <v>39829</v>
      </c>
      <c r="O496" s="49">
        <v>167.2</v>
      </c>
      <c r="P496" s="50">
        <v>85.1</v>
      </c>
      <c r="R496" s="51"/>
    </row>
    <row r="497" spans="14:18">
      <c r="N497" s="48">
        <v>39832</v>
      </c>
      <c r="O497" s="49">
        <v>170</v>
      </c>
      <c r="P497" s="50">
        <f>+P496</f>
        <v>85.1</v>
      </c>
      <c r="R497" s="51"/>
    </row>
    <row r="498" spans="14:18">
      <c r="N498" s="48">
        <v>39833</v>
      </c>
      <c r="O498" s="49">
        <v>170.3</v>
      </c>
      <c r="P498" s="50">
        <v>82.1</v>
      </c>
      <c r="R498" s="51"/>
    </row>
    <row r="499" spans="14:18">
      <c r="N499" s="48">
        <v>39834</v>
      </c>
      <c r="O499" s="49">
        <v>170</v>
      </c>
      <c r="P499" s="50">
        <v>83.14</v>
      </c>
      <c r="R499" s="51"/>
    </row>
    <row r="500" spans="14:18">
      <c r="N500" s="48">
        <v>39835</v>
      </c>
      <c r="O500" s="49">
        <v>168.9</v>
      </c>
      <c r="P500" s="50">
        <v>81.7</v>
      </c>
      <c r="R500" s="51"/>
    </row>
    <row r="501" spans="14:18">
      <c r="N501" s="48">
        <v>39836</v>
      </c>
      <c r="O501" s="49">
        <v>169.4</v>
      </c>
      <c r="P501" s="50">
        <v>84.3</v>
      </c>
      <c r="R501" s="51"/>
    </row>
    <row r="502" spans="14:18">
      <c r="N502" s="48">
        <v>39839</v>
      </c>
      <c r="O502" s="49">
        <v>170.6</v>
      </c>
      <c r="P502" s="50">
        <v>81.59</v>
      </c>
      <c r="R502" s="51"/>
    </row>
    <row r="503" spans="14:18">
      <c r="N503" s="48">
        <v>39840</v>
      </c>
      <c r="O503" s="49">
        <v>166.5</v>
      </c>
      <c r="P503" s="50">
        <v>83.14</v>
      </c>
      <c r="R503" s="51"/>
    </row>
    <row r="504" spans="14:18">
      <c r="N504" s="48">
        <v>39841</v>
      </c>
      <c r="O504" s="49">
        <v>165.6</v>
      </c>
      <c r="P504" s="50">
        <v>83.44</v>
      </c>
      <c r="R504" s="51"/>
    </row>
    <row r="505" spans="14:18">
      <c r="N505" s="48">
        <v>39842</v>
      </c>
      <c r="O505" s="49">
        <v>160.30000000000001</v>
      </c>
      <c r="P505" s="50">
        <v>84.09</v>
      </c>
      <c r="R505" s="51"/>
    </row>
    <row r="506" spans="14:18">
      <c r="N506" s="48">
        <v>39843</v>
      </c>
      <c r="O506" s="49">
        <v>163.4</v>
      </c>
      <c r="P506" s="50">
        <v>81.239999999999995</v>
      </c>
      <c r="R506" s="51"/>
    </row>
    <row r="507" spans="14:18">
      <c r="N507" s="48">
        <v>39846</v>
      </c>
      <c r="O507" s="49">
        <v>163.5</v>
      </c>
      <c r="P507" s="50">
        <v>82.1</v>
      </c>
      <c r="R507" s="51"/>
    </row>
    <row r="508" spans="14:18">
      <c r="N508" s="48">
        <v>39847</v>
      </c>
      <c r="O508" s="49">
        <v>162.6</v>
      </c>
      <c r="P508" s="50">
        <v>82.97</v>
      </c>
      <c r="R508" s="51"/>
    </row>
    <row r="509" spans="14:18">
      <c r="N509" s="48">
        <v>39848</v>
      </c>
      <c r="O509" s="49">
        <v>147.80000000000001</v>
      </c>
      <c r="P509" s="50">
        <v>82.45</v>
      </c>
      <c r="R509" s="51"/>
    </row>
    <row r="510" spans="14:18">
      <c r="N510" s="48">
        <v>39849</v>
      </c>
      <c r="O510" s="49">
        <v>145.4</v>
      </c>
      <c r="P510" s="50">
        <v>82.4</v>
      </c>
      <c r="R510" s="51"/>
    </row>
    <row r="511" spans="14:18">
      <c r="N511" s="48">
        <v>39850</v>
      </c>
      <c r="O511" s="49">
        <v>145.19999999999999</v>
      </c>
      <c r="P511" s="50">
        <v>83</v>
      </c>
      <c r="R511" s="51"/>
    </row>
    <row r="512" spans="14:18">
      <c r="N512" s="48">
        <v>39853</v>
      </c>
      <c r="O512" s="49">
        <v>148.6</v>
      </c>
      <c r="P512" s="50">
        <v>82.7</v>
      </c>
      <c r="R512" s="51"/>
    </row>
    <row r="513" spans="14:18">
      <c r="N513" s="48">
        <v>39854</v>
      </c>
      <c r="O513" s="49">
        <v>147</v>
      </c>
      <c r="P513" s="50">
        <v>82.69</v>
      </c>
      <c r="R513" s="51"/>
    </row>
    <row r="514" spans="14:18">
      <c r="N514" s="48">
        <v>39855</v>
      </c>
      <c r="O514" s="49">
        <v>147.69999999999999</v>
      </c>
      <c r="P514" s="50">
        <v>83</v>
      </c>
      <c r="R514" s="51"/>
    </row>
    <row r="515" spans="14:18">
      <c r="N515" s="48">
        <v>39856</v>
      </c>
      <c r="O515" s="49">
        <v>148.69999999999999</v>
      </c>
      <c r="P515" s="50">
        <v>84</v>
      </c>
      <c r="R515" s="51"/>
    </row>
    <row r="516" spans="14:18">
      <c r="N516" s="48">
        <v>39857</v>
      </c>
      <c r="O516" s="49">
        <v>148.69999999999999</v>
      </c>
      <c r="P516" s="50">
        <v>83.25</v>
      </c>
      <c r="R516" s="51"/>
    </row>
    <row r="517" spans="14:18">
      <c r="N517" s="48">
        <v>39860</v>
      </c>
      <c r="O517" s="49">
        <v>148</v>
      </c>
      <c r="P517" s="50">
        <f>+P516</f>
        <v>83.25</v>
      </c>
      <c r="R517" s="51"/>
    </row>
    <row r="518" spans="14:18">
      <c r="N518" s="48">
        <v>39861</v>
      </c>
      <c r="O518" s="49">
        <v>145.30000000000001</v>
      </c>
      <c r="P518" s="50">
        <v>83</v>
      </c>
      <c r="R518" s="51"/>
    </row>
    <row r="519" spans="14:18">
      <c r="N519" s="48">
        <v>39862</v>
      </c>
      <c r="O519" s="49">
        <v>147.19999999999999</v>
      </c>
      <c r="P519" s="50">
        <v>84.7</v>
      </c>
      <c r="R519" s="51"/>
    </row>
    <row r="520" spans="14:18">
      <c r="N520" s="48">
        <v>39863</v>
      </c>
      <c r="O520" s="49">
        <v>144.4</v>
      </c>
      <c r="P520" s="50">
        <v>84.76</v>
      </c>
      <c r="R520" s="51"/>
    </row>
    <row r="521" spans="14:18">
      <c r="N521" s="48">
        <v>39864</v>
      </c>
      <c r="O521" s="49">
        <v>141.4</v>
      </c>
      <c r="P521" s="50">
        <v>85.02</v>
      </c>
      <c r="R521" s="51"/>
    </row>
    <row r="522" spans="14:18">
      <c r="N522" s="48">
        <v>39867</v>
      </c>
      <c r="O522" s="49">
        <v>143.30000000000001</v>
      </c>
      <c r="P522" s="50">
        <v>84.55</v>
      </c>
      <c r="R522" s="51"/>
    </row>
    <row r="523" spans="14:18">
      <c r="R523" s="51"/>
    </row>
    <row r="524" spans="14:18">
      <c r="R524" s="51"/>
    </row>
    <row r="525" spans="14:18">
      <c r="R525" s="51"/>
    </row>
    <row r="526" spans="14:18">
      <c r="R526" s="51"/>
    </row>
    <row r="527" spans="14:18">
      <c r="R527" s="51"/>
    </row>
    <row r="528" spans="14:18">
      <c r="R528" s="51"/>
    </row>
    <row r="529" spans="18:18">
      <c r="R529" s="51"/>
    </row>
    <row r="530" spans="18:18">
      <c r="R530" s="51"/>
    </row>
    <row r="531" spans="18:18">
      <c r="R531" s="51"/>
    </row>
    <row r="532" spans="18:18">
      <c r="R532" s="51"/>
    </row>
    <row r="533" spans="18:18">
      <c r="R533" s="51"/>
    </row>
    <row r="534" spans="18:18">
      <c r="R534" s="51"/>
    </row>
    <row r="535" spans="18:18">
      <c r="R535" s="51"/>
    </row>
    <row r="536" spans="18:18">
      <c r="R536" s="51"/>
    </row>
    <row r="537" spans="18:18">
      <c r="R537" s="51"/>
    </row>
    <row r="538" spans="18:18">
      <c r="R538" s="51"/>
    </row>
    <row r="539" spans="18:18">
      <c r="R539" s="51"/>
    </row>
    <row r="540" spans="18:18">
      <c r="R540" s="51"/>
    </row>
    <row r="541" spans="18:18">
      <c r="R541" s="51"/>
    </row>
    <row r="542" spans="18:18">
      <c r="R542" s="51"/>
    </row>
    <row r="543" spans="18:18">
      <c r="R543" s="51"/>
    </row>
    <row r="544" spans="18:18">
      <c r="R544" s="51"/>
    </row>
    <row r="545" spans="18:18">
      <c r="R545" s="51"/>
    </row>
    <row r="546" spans="18:18">
      <c r="R546" s="51"/>
    </row>
    <row r="547" spans="18:18">
      <c r="R547" s="51"/>
    </row>
    <row r="548" spans="18:18">
      <c r="R548" s="51"/>
    </row>
    <row r="549" spans="18:18">
      <c r="R549" s="51"/>
    </row>
    <row r="550" spans="18:18">
      <c r="R550" s="51"/>
    </row>
    <row r="551" spans="18:18">
      <c r="R551" s="51"/>
    </row>
    <row r="552" spans="18:18">
      <c r="R552" s="51"/>
    </row>
    <row r="553" spans="18:18">
      <c r="R553" s="51"/>
    </row>
    <row r="554" spans="18:18">
      <c r="R554" s="51"/>
    </row>
    <row r="555" spans="18:18">
      <c r="R555" s="51"/>
    </row>
    <row r="556" spans="18:18">
      <c r="R556" s="51"/>
    </row>
    <row r="557" spans="18:18">
      <c r="R557" s="51"/>
    </row>
    <row r="558" spans="18:18">
      <c r="R558" s="51"/>
    </row>
    <row r="559" spans="18:18">
      <c r="R559" s="51"/>
    </row>
    <row r="560" spans="18:18">
      <c r="R560" s="51"/>
    </row>
    <row r="561" spans="18:18">
      <c r="R561" s="51"/>
    </row>
    <row r="562" spans="18:18">
      <c r="R562" s="51"/>
    </row>
    <row r="563" spans="18:18">
      <c r="R563" s="51"/>
    </row>
    <row r="564" spans="18:18">
      <c r="R564" s="51"/>
    </row>
    <row r="565" spans="18:18">
      <c r="R565" s="51"/>
    </row>
    <row r="566" spans="18:18">
      <c r="R566" s="51"/>
    </row>
    <row r="567" spans="18:18">
      <c r="R567" s="51"/>
    </row>
    <row r="568" spans="18:18">
      <c r="R568" s="51"/>
    </row>
    <row r="569" spans="18:18">
      <c r="R569" s="51"/>
    </row>
    <row r="570" spans="18:18">
      <c r="R570" s="51"/>
    </row>
    <row r="571" spans="18:18">
      <c r="R571" s="51"/>
    </row>
    <row r="572" spans="18:18">
      <c r="R572" s="51"/>
    </row>
    <row r="573" spans="18:18">
      <c r="R573" s="51"/>
    </row>
    <row r="574" spans="18:18">
      <c r="R574" s="51"/>
    </row>
    <row r="575" spans="18:18">
      <c r="R575" s="51"/>
    </row>
    <row r="576" spans="18:18">
      <c r="R576" s="51"/>
    </row>
    <row r="577" spans="18:18">
      <c r="R577" s="51"/>
    </row>
    <row r="578" spans="18:18">
      <c r="R578" s="51"/>
    </row>
    <row r="579" spans="18:18">
      <c r="R579" s="51"/>
    </row>
    <row r="580" spans="18:18">
      <c r="R580" s="51"/>
    </row>
    <row r="581" spans="18:18">
      <c r="R581" s="51"/>
    </row>
    <row r="582" spans="18:18">
      <c r="R582" s="51"/>
    </row>
    <row r="583" spans="18:18">
      <c r="R583" s="51"/>
    </row>
    <row r="584" spans="18:18">
      <c r="R584" s="51"/>
    </row>
    <row r="585" spans="18:18">
      <c r="R585" s="51"/>
    </row>
    <row r="586" spans="18:18">
      <c r="R586" s="51"/>
    </row>
    <row r="587" spans="18:18">
      <c r="R587" s="51"/>
    </row>
    <row r="588" spans="18:18">
      <c r="R588" s="51"/>
    </row>
    <row r="589" spans="18:18">
      <c r="R589" s="51"/>
    </row>
    <row r="590" spans="18:18">
      <c r="R590" s="51"/>
    </row>
    <row r="591" spans="18:18">
      <c r="R591" s="51"/>
    </row>
    <row r="592" spans="18:18">
      <c r="R592" s="51"/>
    </row>
    <row r="593" spans="18:18">
      <c r="R593" s="51"/>
    </row>
    <row r="594" spans="18:18">
      <c r="R594" s="51"/>
    </row>
    <row r="595" spans="18:18">
      <c r="R595" s="51"/>
    </row>
    <row r="596" spans="18:18">
      <c r="R596" s="51"/>
    </row>
    <row r="597" spans="18:18">
      <c r="R597" s="51"/>
    </row>
    <row r="598" spans="18:18">
      <c r="R598" s="51"/>
    </row>
    <row r="599" spans="18:18">
      <c r="R599" s="51"/>
    </row>
    <row r="600" spans="18:18">
      <c r="R600" s="51"/>
    </row>
    <row r="601" spans="18:18">
      <c r="R601" s="51"/>
    </row>
    <row r="602" spans="18:18">
      <c r="R602" s="51"/>
    </row>
    <row r="603" spans="18:18">
      <c r="R603" s="51"/>
    </row>
    <row r="604" spans="18:18">
      <c r="R604" s="51"/>
    </row>
    <row r="605" spans="18:18">
      <c r="R605" s="51"/>
    </row>
    <row r="606" spans="18:18">
      <c r="R606" s="51"/>
    </row>
    <row r="607" spans="18:18">
      <c r="R607" s="51"/>
    </row>
    <row r="608" spans="18:18">
      <c r="R608" s="51"/>
    </row>
    <row r="609" spans="18:18">
      <c r="R609" s="51"/>
    </row>
    <row r="610" spans="18:18">
      <c r="R610" s="51"/>
    </row>
    <row r="611" spans="18:18">
      <c r="R611" s="51"/>
    </row>
    <row r="612" spans="18:18">
      <c r="R612" s="51"/>
    </row>
    <row r="613" spans="18:18">
      <c r="R613" s="51"/>
    </row>
    <row r="614" spans="18:18">
      <c r="R614" s="51"/>
    </row>
    <row r="615" spans="18:18">
      <c r="R615" s="51"/>
    </row>
    <row r="616" spans="18:18">
      <c r="R616" s="51"/>
    </row>
    <row r="617" spans="18:18">
      <c r="R617" s="51"/>
    </row>
    <row r="618" spans="18:18">
      <c r="R618" s="51"/>
    </row>
    <row r="619" spans="18:18">
      <c r="R619" s="51"/>
    </row>
    <row r="620" spans="18:18">
      <c r="R620" s="51"/>
    </row>
    <row r="621" spans="18:18">
      <c r="R621" s="51"/>
    </row>
    <row r="622" spans="18:18">
      <c r="R622" s="51"/>
    </row>
    <row r="623" spans="18:18">
      <c r="R623" s="51"/>
    </row>
    <row r="624" spans="18:18">
      <c r="R624" s="51"/>
    </row>
    <row r="625" spans="18:18">
      <c r="R625" s="51"/>
    </row>
    <row r="626" spans="18:18">
      <c r="R626" s="51"/>
    </row>
    <row r="627" spans="18:18">
      <c r="R627" s="51"/>
    </row>
    <row r="628" spans="18:18">
      <c r="R628" s="51"/>
    </row>
    <row r="629" spans="18:18">
      <c r="R629" s="51"/>
    </row>
    <row r="630" spans="18:18">
      <c r="R630" s="51"/>
    </row>
    <row r="631" spans="18:18">
      <c r="R631" s="51"/>
    </row>
    <row r="632" spans="18:18">
      <c r="R632" s="51"/>
    </row>
    <row r="633" spans="18:18">
      <c r="R633" s="51"/>
    </row>
    <row r="634" spans="18:18">
      <c r="R634" s="51"/>
    </row>
    <row r="635" spans="18:18">
      <c r="R635" s="51"/>
    </row>
    <row r="636" spans="18:18">
      <c r="R636" s="51"/>
    </row>
    <row r="637" spans="18:18">
      <c r="R637" s="51"/>
    </row>
    <row r="638" spans="18:18">
      <c r="R638" s="51"/>
    </row>
    <row r="639" spans="18:18">
      <c r="R639" s="51"/>
    </row>
    <row r="640" spans="18:18">
      <c r="R640" s="51"/>
    </row>
    <row r="641" spans="18:18">
      <c r="R641" s="51"/>
    </row>
    <row r="642" spans="18:18">
      <c r="R642" s="51"/>
    </row>
    <row r="643" spans="18:18">
      <c r="R643" s="51"/>
    </row>
    <row r="644" spans="18:18">
      <c r="R644" s="51"/>
    </row>
    <row r="645" spans="18:18">
      <c r="R645" s="51"/>
    </row>
    <row r="646" spans="18:18">
      <c r="R646" s="51"/>
    </row>
    <row r="647" spans="18:18">
      <c r="R647" s="51"/>
    </row>
    <row r="648" spans="18:18">
      <c r="R648" s="51"/>
    </row>
    <row r="649" spans="18:18">
      <c r="R649" s="51"/>
    </row>
    <row r="650" spans="18:18">
      <c r="R650" s="51"/>
    </row>
    <row r="651" spans="18:18">
      <c r="R651" s="51"/>
    </row>
    <row r="652" spans="18:18">
      <c r="R652" s="51"/>
    </row>
    <row r="653" spans="18:18">
      <c r="R653" s="51"/>
    </row>
    <row r="654" spans="18:18">
      <c r="R654" s="51"/>
    </row>
    <row r="655" spans="18:18">
      <c r="R655" s="51"/>
    </row>
    <row r="656" spans="18:18">
      <c r="R656" s="51"/>
    </row>
    <row r="657" spans="18:18">
      <c r="R657" s="51"/>
    </row>
    <row r="658" spans="18:18">
      <c r="R658" s="51"/>
    </row>
    <row r="659" spans="18:18">
      <c r="R659" s="51"/>
    </row>
    <row r="660" spans="18:18">
      <c r="R660" s="51"/>
    </row>
    <row r="661" spans="18:18">
      <c r="R661" s="51"/>
    </row>
    <row r="662" spans="18:18">
      <c r="R662" s="51"/>
    </row>
    <row r="663" spans="18:18">
      <c r="R663" s="51"/>
    </row>
    <row r="664" spans="18:18">
      <c r="R664" s="51"/>
    </row>
    <row r="665" spans="18:18">
      <c r="R665" s="51"/>
    </row>
    <row r="666" spans="18:18">
      <c r="R666" s="51"/>
    </row>
    <row r="667" spans="18:18">
      <c r="R667" s="51"/>
    </row>
    <row r="668" spans="18:18">
      <c r="R668" s="51"/>
    </row>
    <row r="669" spans="18:18">
      <c r="R669" s="51"/>
    </row>
    <row r="670" spans="18:18">
      <c r="R670" s="51"/>
    </row>
    <row r="671" spans="18:18">
      <c r="R671" s="51"/>
    </row>
    <row r="672" spans="18:18">
      <c r="R672" s="51"/>
    </row>
    <row r="673" spans="18:18">
      <c r="R673" s="51"/>
    </row>
    <row r="674" spans="18:18">
      <c r="R674" s="51"/>
    </row>
    <row r="675" spans="18:18">
      <c r="R675" s="51"/>
    </row>
    <row r="676" spans="18:18">
      <c r="R676" s="51"/>
    </row>
    <row r="677" spans="18:18">
      <c r="R677" s="51"/>
    </row>
    <row r="678" spans="18:18">
      <c r="R678" s="51"/>
    </row>
    <row r="679" spans="18:18">
      <c r="R679" s="51"/>
    </row>
    <row r="680" spans="18:18">
      <c r="R680" s="51"/>
    </row>
    <row r="681" spans="18:18">
      <c r="R681" s="51"/>
    </row>
    <row r="682" spans="18:18">
      <c r="R682" s="51"/>
    </row>
    <row r="683" spans="18:18">
      <c r="R683" s="51"/>
    </row>
    <row r="684" spans="18:18">
      <c r="R684" s="51"/>
    </row>
    <row r="685" spans="18:18">
      <c r="R685" s="51"/>
    </row>
    <row r="686" spans="18:18">
      <c r="R686" s="51"/>
    </row>
    <row r="687" spans="18:18">
      <c r="R687" s="51"/>
    </row>
    <row r="688" spans="18:18">
      <c r="R688" s="51"/>
    </row>
    <row r="689" spans="18:18">
      <c r="R689" s="51"/>
    </row>
    <row r="690" spans="18:18">
      <c r="R690" s="51"/>
    </row>
    <row r="691" spans="18:18">
      <c r="R691" s="51"/>
    </row>
    <row r="692" spans="18:18">
      <c r="R692" s="51"/>
    </row>
    <row r="693" spans="18:18">
      <c r="R693" s="51"/>
    </row>
    <row r="694" spans="18:18">
      <c r="R694" s="51"/>
    </row>
    <row r="695" spans="18:18">
      <c r="R695" s="51"/>
    </row>
    <row r="696" spans="18:18">
      <c r="R696" s="51"/>
    </row>
    <row r="697" spans="18:18">
      <c r="R697" s="51"/>
    </row>
    <row r="698" spans="18:18">
      <c r="R698" s="51"/>
    </row>
    <row r="699" spans="18:18">
      <c r="R699" s="51"/>
    </row>
    <row r="700" spans="18:18">
      <c r="R700" s="51"/>
    </row>
    <row r="701" spans="18:18">
      <c r="R701" s="51"/>
    </row>
    <row r="702" spans="18:18">
      <c r="R702" s="51"/>
    </row>
    <row r="703" spans="18:18">
      <c r="R703" s="51"/>
    </row>
    <row r="704" spans="18:18">
      <c r="R704" s="51"/>
    </row>
    <row r="705" spans="18:18">
      <c r="R705" s="51"/>
    </row>
    <row r="706" spans="18:18">
      <c r="R706" s="51"/>
    </row>
    <row r="707" spans="18:18">
      <c r="R707" s="51"/>
    </row>
    <row r="708" spans="18:18">
      <c r="R708" s="51"/>
    </row>
    <row r="709" spans="18:18">
      <c r="R709" s="51"/>
    </row>
    <row r="710" spans="18:18">
      <c r="R710" s="51"/>
    </row>
    <row r="711" spans="18:18">
      <c r="R711" s="51"/>
    </row>
    <row r="712" spans="18:18">
      <c r="R712" s="51"/>
    </row>
    <row r="713" spans="18:18">
      <c r="R713" s="51"/>
    </row>
    <row r="714" spans="18:18">
      <c r="R714" s="51"/>
    </row>
    <row r="715" spans="18:18">
      <c r="R715" s="51"/>
    </row>
    <row r="716" spans="18:18">
      <c r="R716" s="51"/>
    </row>
    <row r="717" spans="18:18">
      <c r="R717" s="51"/>
    </row>
    <row r="718" spans="18:18">
      <c r="R718" s="51"/>
    </row>
    <row r="719" spans="18:18">
      <c r="R719" s="51"/>
    </row>
    <row r="720" spans="18:18">
      <c r="R720" s="51"/>
    </row>
    <row r="721" spans="18:18">
      <c r="R721" s="51"/>
    </row>
    <row r="722" spans="18:18">
      <c r="R722" s="51"/>
    </row>
    <row r="723" spans="18:18">
      <c r="R723" s="51"/>
    </row>
    <row r="724" spans="18:18">
      <c r="R724" s="51"/>
    </row>
    <row r="725" spans="18:18">
      <c r="R725" s="51"/>
    </row>
    <row r="726" spans="18:18">
      <c r="R726" s="51"/>
    </row>
    <row r="727" spans="18:18">
      <c r="R727" s="51"/>
    </row>
    <row r="728" spans="18:18">
      <c r="R728" s="51"/>
    </row>
    <row r="729" spans="18:18">
      <c r="R729" s="51"/>
    </row>
    <row r="730" spans="18:18">
      <c r="R730" s="51"/>
    </row>
    <row r="731" spans="18:18">
      <c r="R731" s="51"/>
    </row>
    <row r="732" spans="18:18">
      <c r="R732" s="51"/>
    </row>
    <row r="733" spans="18:18">
      <c r="R733" s="51"/>
    </row>
    <row r="734" spans="18:18">
      <c r="R734" s="51"/>
    </row>
    <row r="735" spans="18:18">
      <c r="R735" s="51"/>
    </row>
    <row r="736" spans="18:18">
      <c r="R736" s="51"/>
    </row>
    <row r="737" spans="18:18">
      <c r="R737" s="51"/>
    </row>
    <row r="738" spans="18:18">
      <c r="R738" s="51"/>
    </row>
    <row r="739" spans="18:18">
      <c r="R739" s="51"/>
    </row>
    <row r="740" spans="18:18">
      <c r="R740" s="51"/>
    </row>
    <row r="741" spans="18:18">
      <c r="R741" s="51"/>
    </row>
    <row r="742" spans="18:18">
      <c r="R742" s="51"/>
    </row>
    <row r="743" spans="18:18">
      <c r="R743" s="51"/>
    </row>
    <row r="744" spans="18:18">
      <c r="R744" s="51"/>
    </row>
    <row r="745" spans="18:18">
      <c r="R745" s="51"/>
    </row>
    <row r="746" spans="18:18">
      <c r="R746" s="51"/>
    </row>
    <row r="747" spans="18:18">
      <c r="R747" s="51"/>
    </row>
    <row r="748" spans="18:18">
      <c r="R748" s="51"/>
    </row>
    <row r="749" spans="18:18">
      <c r="R749" s="51"/>
    </row>
    <row r="750" spans="18:18">
      <c r="R750" s="51"/>
    </row>
    <row r="751" spans="18:18">
      <c r="R751" s="51"/>
    </row>
    <row r="752" spans="18:18">
      <c r="R752" s="51"/>
    </row>
    <row r="753" spans="18:18">
      <c r="R753" s="51"/>
    </row>
    <row r="754" spans="18:18">
      <c r="R754" s="51"/>
    </row>
    <row r="755" spans="18:18">
      <c r="R755" s="51"/>
    </row>
    <row r="756" spans="18:18">
      <c r="R756" s="51"/>
    </row>
    <row r="757" spans="18:18">
      <c r="R757" s="51"/>
    </row>
    <row r="758" spans="18:18">
      <c r="R758" s="51"/>
    </row>
    <row r="759" spans="18:18">
      <c r="R759" s="51"/>
    </row>
    <row r="760" spans="18:18">
      <c r="R760" s="51"/>
    </row>
    <row r="761" spans="18:18">
      <c r="R761" s="51"/>
    </row>
    <row r="762" spans="18:18">
      <c r="R762" s="51"/>
    </row>
    <row r="763" spans="18:18">
      <c r="R763" s="51"/>
    </row>
    <row r="764" spans="18:18">
      <c r="R764" s="51"/>
    </row>
    <row r="765" spans="18:18">
      <c r="R765" s="51"/>
    </row>
    <row r="766" spans="18:18">
      <c r="R766" s="51"/>
    </row>
    <row r="767" spans="18:18">
      <c r="R767" s="51"/>
    </row>
    <row r="768" spans="18:18">
      <c r="R768" s="51"/>
    </row>
    <row r="769" spans="18:18">
      <c r="R769" s="51"/>
    </row>
    <row r="770" spans="18:18">
      <c r="R770" s="51"/>
    </row>
    <row r="771" spans="18:18">
      <c r="R771" s="51"/>
    </row>
    <row r="772" spans="18:18">
      <c r="R772" s="51"/>
    </row>
    <row r="773" spans="18:18">
      <c r="R773" s="51"/>
    </row>
    <row r="774" spans="18:18">
      <c r="R774" s="51"/>
    </row>
    <row r="775" spans="18:18">
      <c r="R775" s="51"/>
    </row>
    <row r="776" spans="18:18">
      <c r="R776" s="51"/>
    </row>
    <row r="777" spans="18:18">
      <c r="R777" s="51"/>
    </row>
    <row r="778" spans="18:18">
      <c r="R778" s="51"/>
    </row>
    <row r="779" spans="18:18">
      <c r="R779" s="51"/>
    </row>
    <row r="780" spans="18:18">
      <c r="R780" s="51"/>
    </row>
    <row r="781" spans="18:18">
      <c r="R781" s="51"/>
    </row>
    <row r="782" spans="18:18">
      <c r="R782" s="51"/>
    </row>
    <row r="783" spans="18:18">
      <c r="R783" s="51"/>
    </row>
    <row r="784" spans="18:18">
      <c r="R784" s="51"/>
    </row>
    <row r="785" spans="18:18">
      <c r="R785" s="51"/>
    </row>
    <row r="786" spans="18:18">
      <c r="R786" s="51"/>
    </row>
    <row r="787" spans="18:18">
      <c r="R787" s="51"/>
    </row>
    <row r="788" spans="18:18">
      <c r="R788" s="51"/>
    </row>
    <row r="789" spans="18:18">
      <c r="R789" s="51"/>
    </row>
    <row r="790" spans="18:18">
      <c r="R790" s="51"/>
    </row>
    <row r="791" spans="18:18">
      <c r="R791" s="51"/>
    </row>
    <row r="792" spans="18:18">
      <c r="R792" s="51"/>
    </row>
    <row r="793" spans="18:18">
      <c r="R793" s="51"/>
    </row>
    <row r="794" spans="18:18">
      <c r="R794" s="51"/>
    </row>
    <row r="795" spans="18:18">
      <c r="R795" s="51"/>
    </row>
    <row r="796" spans="18:18">
      <c r="R796" s="51"/>
    </row>
    <row r="797" spans="18:18">
      <c r="R797" s="51"/>
    </row>
    <row r="798" spans="18:18">
      <c r="R798" s="51"/>
    </row>
    <row r="799" spans="18:18">
      <c r="R799" s="51"/>
    </row>
    <row r="800" spans="18:18">
      <c r="R800" s="51"/>
    </row>
    <row r="801" spans="18:18">
      <c r="R801" s="51"/>
    </row>
    <row r="802" spans="18:18">
      <c r="R802" s="51"/>
    </row>
    <row r="803" spans="18:18">
      <c r="R803" s="51"/>
    </row>
    <row r="804" spans="18:18">
      <c r="R804" s="51"/>
    </row>
    <row r="805" spans="18:18">
      <c r="R805" s="51"/>
    </row>
    <row r="806" spans="18:18">
      <c r="R806" s="51"/>
    </row>
    <row r="807" spans="18:18">
      <c r="R807" s="51"/>
    </row>
    <row r="808" spans="18:18">
      <c r="R808" s="51"/>
    </row>
    <row r="809" spans="18:18">
      <c r="R809" s="51"/>
    </row>
    <row r="810" spans="18:18">
      <c r="R810" s="51"/>
    </row>
    <row r="811" spans="18:18">
      <c r="R811" s="51"/>
    </row>
    <row r="812" spans="18:18">
      <c r="R812" s="51"/>
    </row>
    <row r="813" spans="18:18">
      <c r="R813" s="51"/>
    </row>
    <row r="814" spans="18:18">
      <c r="R814" s="51"/>
    </row>
    <row r="815" spans="18:18">
      <c r="R815" s="51"/>
    </row>
    <row r="816" spans="18:18">
      <c r="R816" s="51"/>
    </row>
    <row r="817" spans="18:18">
      <c r="R817" s="51"/>
    </row>
    <row r="818" spans="18:18">
      <c r="R818" s="51"/>
    </row>
    <row r="819" spans="18:18">
      <c r="R819" s="51"/>
    </row>
    <row r="820" spans="18:18">
      <c r="R820" s="51"/>
    </row>
    <row r="821" spans="18:18">
      <c r="R821" s="51"/>
    </row>
    <row r="822" spans="18:18">
      <c r="R822" s="51"/>
    </row>
    <row r="823" spans="18:18">
      <c r="R823" s="51"/>
    </row>
    <row r="824" spans="18:18">
      <c r="R824" s="51"/>
    </row>
    <row r="825" spans="18:18">
      <c r="R825" s="51"/>
    </row>
    <row r="826" spans="18:18">
      <c r="R826" s="51"/>
    </row>
    <row r="827" spans="18:18">
      <c r="R827" s="51"/>
    </row>
    <row r="828" spans="18:18">
      <c r="R828" s="51"/>
    </row>
    <row r="829" spans="18:18">
      <c r="R829" s="51"/>
    </row>
    <row r="830" spans="18:18">
      <c r="R830" s="51"/>
    </row>
    <row r="831" spans="18:18">
      <c r="R831" s="51"/>
    </row>
    <row r="832" spans="18:18">
      <c r="R832" s="51"/>
    </row>
    <row r="833" spans="18:18">
      <c r="R833" s="51"/>
    </row>
    <row r="834" spans="18:18">
      <c r="R834" s="51"/>
    </row>
    <row r="835" spans="18:18">
      <c r="R835" s="51"/>
    </row>
    <row r="836" spans="18:18">
      <c r="R836" s="51"/>
    </row>
    <row r="837" spans="18:18">
      <c r="R837" s="51"/>
    </row>
  </sheetData>
  <mergeCells count="5">
    <mergeCell ref="A1:L1"/>
    <mergeCell ref="A2:L2"/>
    <mergeCell ref="A3:L3"/>
    <mergeCell ref="C4:J4"/>
    <mergeCell ref="A36:L38"/>
  </mergeCell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GridLines="0" workbookViewId="0">
      <selection sqref="A1:G1"/>
    </sheetView>
  </sheetViews>
  <sheetFormatPr defaultColWidth="8.85546875" defaultRowHeight="15.75"/>
  <cols>
    <col min="1" max="1" width="4.7109375" style="53" customWidth="1"/>
    <col min="2" max="2" width="5.7109375" style="53" bestFit="1" customWidth="1"/>
    <col min="3" max="3" width="15.42578125" style="53" customWidth="1"/>
    <col min="4" max="4" width="19" style="53" customWidth="1"/>
    <col min="5" max="5" width="15.28515625" style="53" customWidth="1"/>
    <col min="6" max="16384" width="8.85546875" style="53"/>
  </cols>
  <sheetData>
    <row r="1" spans="1:7" s="25" customFormat="1">
      <c r="A1" s="130" t="s">
        <v>39</v>
      </c>
      <c r="B1" s="130"/>
      <c r="C1" s="130"/>
      <c r="D1" s="130"/>
      <c r="E1" s="130"/>
      <c r="F1" s="130"/>
      <c r="G1" s="130"/>
    </row>
    <row r="2" spans="1:7" s="25" customFormat="1">
      <c r="A2" s="131" t="s">
        <v>19</v>
      </c>
      <c r="B2" s="131"/>
      <c r="C2" s="131"/>
      <c r="D2" s="131"/>
      <c r="E2" s="131"/>
      <c r="F2" s="131"/>
      <c r="G2" s="131"/>
    </row>
    <row r="3" spans="1:7" s="25" customFormat="1">
      <c r="A3" s="136" t="s">
        <v>181</v>
      </c>
      <c r="B3" s="136"/>
      <c r="C3" s="136"/>
      <c r="D3" s="136"/>
      <c r="E3" s="136"/>
      <c r="F3" s="136"/>
      <c r="G3" s="136"/>
    </row>
    <row r="4" spans="1:7" s="25" customFormat="1">
      <c r="A4" s="136" t="s">
        <v>182</v>
      </c>
      <c r="B4" s="136"/>
      <c r="C4" s="136"/>
      <c r="D4" s="136"/>
      <c r="E4" s="136"/>
      <c r="F4" s="136"/>
      <c r="G4" s="136"/>
    </row>
    <row r="5" spans="1:7" ht="16.5">
      <c r="B5" s="54"/>
      <c r="C5" s="55" t="s">
        <v>210</v>
      </c>
      <c r="D5" s="55" t="s">
        <v>183</v>
      </c>
      <c r="E5" s="55" t="s">
        <v>38</v>
      </c>
    </row>
    <row r="6" spans="1:7">
      <c r="B6" s="56" t="s">
        <v>37</v>
      </c>
      <c r="C6" s="57">
        <v>0.34300000000000003</v>
      </c>
      <c r="D6" s="58" t="s">
        <v>36</v>
      </c>
      <c r="E6" s="57">
        <v>0.4803</v>
      </c>
    </row>
    <row r="7" spans="1:7">
      <c r="B7" s="59">
        <v>1</v>
      </c>
      <c r="C7" s="57">
        <v>0.48199999999999998</v>
      </c>
      <c r="D7" s="60">
        <v>2.093</v>
      </c>
      <c r="E7" s="57">
        <v>0.56200000000000006</v>
      </c>
    </row>
    <row r="8" spans="1:7">
      <c r="B8" s="59">
        <v>2</v>
      </c>
      <c r="C8" s="57">
        <v>0.92600000000000005</v>
      </c>
      <c r="D8" s="60">
        <v>2.2575000000000003</v>
      </c>
      <c r="E8" s="57">
        <v>0.87509999999999999</v>
      </c>
    </row>
    <row r="9" spans="1:7">
      <c r="B9" s="59">
        <v>3</v>
      </c>
      <c r="C9" s="57">
        <v>1.3471</v>
      </c>
      <c r="D9" s="60">
        <v>2.5535000000000001</v>
      </c>
      <c r="E9" s="57">
        <v>1.3939999999999999</v>
      </c>
    </row>
    <row r="10" spans="1:7">
      <c r="B10" s="59">
        <v>4</v>
      </c>
      <c r="C10" s="57">
        <v>1.5035000000000001</v>
      </c>
      <c r="D10" s="60">
        <v>2.8095000000000003</v>
      </c>
      <c r="E10" s="57">
        <v>1.8457999999999999</v>
      </c>
    </row>
    <row r="11" spans="1:7">
      <c r="B11" s="59">
        <v>5</v>
      </c>
      <c r="C11" s="57">
        <v>1.8722000000000001</v>
      </c>
      <c r="D11" s="60">
        <v>3.0100000000000002</v>
      </c>
      <c r="E11" s="57">
        <v>2.2858000000000001</v>
      </c>
    </row>
    <row r="12" spans="1:7">
      <c r="B12" s="59">
        <v>6</v>
      </c>
      <c r="C12" s="58" t="s">
        <v>36</v>
      </c>
      <c r="D12" s="60">
        <v>3.1905000000000001</v>
      </c>
      <c r="E12" s="57">
        <v>2.7877999999999998</v>
      </c>
    </row>
    <row r="13" spans="1:7">
      <c r="B13" s="59">
        <v>7</v>
      </c>
      <c r="C13" s="57">
        <v>2.1825999999999999</v>
      </c>
      <c r="D13" s="60">
        <v>3.347</v>
      </c>
      <c r="E13" s="57">
        <v>3.0619000000000001</v>
      </c>
    </row>
    <row r="14" spans="1:7">
      <c r="B14" s="59">
        <v>8</v>
      </c>
      <c r="C14" s="57">
        <v>2.6743999999999999</v>
      </c>
      <c r="D14" s="60">
        <v>3.4810000000000003</v>
      </c>
      <c r="E14" s="57">
        <v>3.2473999999999998</v>
      </c>
    </row>
    <row r="15" spans="1:7">
      <c r="B15" s="59">
        <v>9</v>
      </c>
      <c r="C15" s="57">
        <v>2.8006000000000002</v>
      </c>
      <c r="D15" s="60">
        <v>3.5990000000000002</v>
      </c>
      <c r="E15" s="57">
        <v>3.4984000000000002</v>
      </c>
    </row>
    <row r="16" spans="1:7">
      <c r="B16" s="59">
        <v>10</v>
      </c>
      <c r="C16" s="57">
        <v>2.8460000000000001</v>
      </c>
      <c r="D16" s="60">
        <v>3.7040000000000002</v>
      </c>
      <c r="E16" s="57">
        <v>3.6619999999999999</v>
      </c>
    </row>
    <row r="17" spans="1:9">
      <c r="B17" s="59">
        <v>12</v>
      </c>
      <c r="C17" s="58" t="s">
        <v>36</v>
      </c>
      <c r="D17" s="60">
        <v>3.867</v>
      </c>
      <c r="E17" s="58" t="s">
        <v>36</v>
      </c>
    </row>
    <row r="18" spans="1:9">
      <c r="B18" s="59">
        <v>15</v>
      </c>
      <c r="C18" s="57">
        <v>3.45</v>
      </c>
      <c r="D18" s="60">
        <v>3.9945000000000004</v>
      </c>
      <c r="E18" s="57">
        <v>4.1270000000000007</v>
      </c>
    </row>
    <row r="19" spans="1:9">
      <c r="B19" s="59">
        <v>20</v>
      </c>
      <c r="C19" s="57">
        <v>3.9125999999999999</v>
      </c>
      <c r="D19" s="60">
        <v>3.9865000000000004</v>
      </c>
      <c r="E19" s="57">
        <v>4.2853000000000003</v>
      </c>
    </row>
    <row r="20" spans="1:9">
      <c r="B20" s="59">
        <v>25</v>
      </c>
      <c r="C20" s="57">
        <v>3.8994</v>
      </c>
      <c r="D20" s="60">
        <v>3.8275000000000001</v>
      </c>
      <c r="E20" s="57">
        <v>4.3371000000000004</v>
      </c>
    </row>
    <row r="21" spans="1:9">
      <c r="B21" s="59">
        <v>30</v>
      </c>
      <c r="C21" s="57">
        <v>3.5891999999999999</v>
      </c>
      <c r="D21" s="60">
        <v>3.6875</v>
      </c>
      <c r="E21" s="57">
        <v>4.3498000000000001</v>
      </c>
    </row>
    <row r="22" spans="1:9">
      <c r="B22" s="59"/>
      <c r="C22" s="57"/>
      <c r="D22" s="60"/>
      <c r="E22" s="57"/>
    </row>
    <row r="23" spans="1:9">
      <c r="A23" s="61" t="s">
        <v>184</v>
      </c>
      <c r="B23" s="59"/>
      <c r="C23" s="57"/>
      <c r="D23" s="60"/>
      <c r="E23" s="57"/>
    </row>
    <row r="25" spans="1:9" ht="16.5">
      <c r="A25" s="137" t="s">
        <v>211</v>
      </c>
      <c r="B25" s="137"/>
      <c r="C25" s="137"/>
      <c r="D25" s="137"/>
      <c r="E25" s="137"/>
      <c r="F25" s="137"/>
      <c r="G25" s="137"/>
      <c r="H25" s="137"/>
      <c r="I25" s="137"/>
    </row>
    <row r="26" spans="1:9">
      <c r="B26" s="52"/>
    </row>
    <row r="28" spans="1:9">
      <c r="B28" s="52"/>
    </row>
  </sheetData>
  <mergeCells count="5">
    <mergeCell ref="A1:G1"/>
    <mergeCell ref="A2:G2"/>
    <mergeCell ref="A3:G3"/>
    <mergeCell ref="A4:G4"/>
    <mergeCell ref="A25:I25"/>
  </mergeCells>
  <pageMargins left="0.7" right="0.7" top="0.75" bottom="0.75" header="0.3" footer="0.3"/>
  <pageSetup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workbookViewId="0">
      <selection sqref="A1:I1"/>
    </sheetView>
  </sheetViews>
  <sheetFormatPr defaultColWidth="8.85546875" defaultRowHeight="15.75"/>
  <cols>
    <col min="1" max="1" width="6.85546875" style="61" customWidth="1"/>
    <col min="2" max="2" width="2.7109375" style="61" customWidth="1"/>
    <col min="3" max="8" width="8.85546875" style="61"/>
    <col min="9" max="9" width="10" style="61" customWidth="1"/>
    <col min="10" max="16384" width="8.85546875" style="61"/>
  </cols>
  <sheetData>
    <row r="1" spans="1:9" s="25" customFormat="1">
      <c r="A1" s="130" t="s">
        <v>49</v>
      </c>
      <c r="B1" s="130"/>
      <c r="C1" s="130"/>
      <c r="D1" s="130"/>
      <c r="E1" s="130"/>
      <c r="F1" s="130"/>
      <c r="G1" s="130"/>
      <c r="H1" s="130"/>
      <c r="I1" s="130"/>
    </row>
    <row r="2" spans="1:9" s="25" customFormat="1">
      <c r="A2" s="62" t="s">
        <v>19</v>
      </c>
      <c r="B2" s="63"/>
      <c r="C2" s="63"/>
      <c r="D2" s="63"/>
      <c r="E2" s="63"/>
      <c r="F2" s="63"/>
      <c r="G2" s="63"/>
      <c r="H2" s="63"/>
      <c r="I2" s="63"/>
    </row>
    <row r="3" spans="1:9" s="25" customFormat="1" ht="30.75" customHeight="1">
      <c r="A3" s="138" t="s">
        <v>212</v>
      </c>
      <c r="B3" s="138"/>
      <c r="C3" s="138"/>
      <c r="D3" s="138"/>
      <c r="E3" s="138"/>
      <c r="F3" s="138"/>
      <c r="G3" s="138"/>
      <c r="H3" s="138"/>
      <c r="I3" s="138"/>
    </row>
    <row r="4" spans="1:9" s="25" customFormat="1" ht="17.25" customHeight="1">
      <c r="A4" s="138" t="s">
        <v>213</v>
      </c>
      <c r="B4" s="138"/>
      <c r="C4" s="138"/>
      <c r="D4" s="138"/>
      <c r="E4" s="138"/>
      <c r="F4" s="138"/>
      <c r="G4" s="138"/>
      <c r="H4" s="138"/>
      <c r="I4" s="138"/>
    </row>
    <row r="5" spans="1:9" s="25" customFormat="1" ht="21" customHeight="1">
      <c r="A5" s="64"/>
      <c r="B5" s="64"/>
      <c r="C5" s="64"/>
      <c r="D5" s="64"/>
      <c r="E5" s="64"/>
      <c r="F5" s="64"/>
      <c r="G5" s="64"/>
      <c r="H5" s="64"/>
      <c r="I5" s="64"/>
    </row>
    <row r="6" spans="1:9" ht="20.100000000000001" customHeight="1">
      <c r="A6" s="24"/>
      <c r="B6" s="23"/>
      <c r="C6" s="139" t="s">
        <v>214</v>
      </c>
      <c r="D6" s="139"/>
      <c r="E6" s="139"/>
      <c r="F6" s="139"/>
      <c r="G6" s="139"/>
      <c r="H6" s="139"/>
      <c r="I6" s="139"/>
    </row>
    <row r="7" spans="1:9" ht="20.100000000000001" customHeight="1">
      <c r="A7" s="140" t="s">
        <v>185</v>
      </c>
      <c r="B7" s="140"/>
      <c r="C7" s="23">
        <v>1</v>
      </c>
      <c r="D7" s="23">
        <v>2</v>
      </c>
      <c r="E7" s="23">
        <v>3</v>
      </c>
      <c r="F7" s="23">
        <v>5</v>
      </c>
      <c r="G7" s="23">
        <v>7</v>
      </c>
      <c r="H7" s="23">
        <v>10</v>
      </c>
      <c r="I7" s="23">
        <v>30</v>
      </c>
    </row>
    <row r="8" spans="1:9" ht="20.100000000000001" customHeight="1">
      <c r="A8" s="11" t="s">
        <v>47</v>
      </c>
      <c r="B8" s="18"/>
      <c r="C8" s="2">
        <v>90</v>
      </c>
      <c r="D8" s="2">
        <v>82</v>
      </c>
      <c r="E8" s="2">
        <v>77</v>
      </c>
      <c r="F8" s="2">
        <v>90</v>
      </c>
      <c r="G8" s="2">
        <v>136</v>
      </c>
      <c r="H8" s="2">
        <v>114</v>
      </c>
      <c r="I8" s="2">
        <v>170</v>
      </c>
    </row>
    <row r="9" spans="1:9" ht="20.100000000000001" customHeight="1">
      <c r="A9" s="11" t="s">
        <v>46</v>
      </c>
      <c r="B9" s="18"/>
      <c r="C9" s="2">
        <v>210</v>
      </c>
      <c r="D9" s="2">
        <v>201</v>
      </c>
      <c r="E9" s="2">
        <v>198</v>
      </c>
      <c r="F9" s="2">
        <v>202</v>
      </c>
      <c r="G9" s="2">
        <v>224</v>
      </c>
      <c r="H9" s="2">
        <v>204</v>
      </c>
      <c r="I9" s="2">
        <v>242</v>
      </c>
    </row>
    <row r="10" spans="1:9" ht="20.100000000000001" customHeight="1">
      <c r="A10" s="11" t="s">
        <v>44</v>
      </c>
      <c r="B10" s="18" t="s">
        <v>186</v>
      </c>
      <c r="C10" s="2">
        <v>211</v>
      </c>
      <c r="D10" s="2">
        <v>201</v>
      </c>
      <c r="E10" s="2">
        <v>217</v>
      </c>
      <c r="F10" s="2">
        <v>226</v>
      </c>
      <c r="G10" s="2">
        <v>243</v>
      </c>
      <c r="H10" s="2">
        <v>226</v>
      </c>
      <c r="I10" s="2">
        <v>242</v>
      </c>
    </row>
    <row r="11" spans="1:9" ht="20.100000000000001" customHeight="1">
      <c r="A11" s="11" t="s">
        <v>44</v>
      </c>
      <c r="B11" s="18"/>
      <c r="C11" s="2">
        <v>279</v>
      </c>
      <c r="D11" s="2">
        <v>261</v>
      </c>
      <c r="E11" s="2">
        <v>278</v>
      </c>
      <c r="F11" s="2">
        <v>277</v>
      </c>
      <c r="G11" s="2">
        <v>290</v>
      </c>
      <c r="H11" s="2">
        <v>275</v>
      </c>
      <c r="I11" s="2">
        <v>263</v>
      </c>
    </row>
    <row r="12" spans="1:9" ht="20.100000000000001" customHeight="1">
      <c r="A12" s="11" t="s">
        <v>44</v>
      </c>
      <c r="B12" s="18" t="s">
        <v>187</v>
      </c>
      <c r="C12" s="2">
        <v>289</v>
      </c>
      <c r="D12" s="2">
        <v>271</v>
      </c>
      <c r="E12" s="2">
        <v>287</v>
      </c>
      <c r="F12" s="2">
        <v>286</v>
      </c>
      <c r="G12" s="2">
        <v>303</v>
      </c>
      <c r="H12" s="2">
        <v>284</v>
      </c>
      <c r="I12" s="2">
        <v>273</v>
      </c>
    </row>
    <row r="13" spans="1:9" ht="20.100000000000001" customHeight="1">
      <c r="A13" s="11" t="s">
        <v>41</v>
      </c>
      <c r="B13" s="18" t="s">
        <v>186</v>
      </c>
      <c r="C13" s="2">
        <v>406</v>
      </c>
      <c r="D13" s="2">
        <v>387</v>
      </c>
      <c r="E13" s="2">
        <v>409</v>
      </c>
      <c r="F13" s="2">
        <v>406</v>
      </c>
      <c r="G13" s="2">
        <v>412</v>
      </c>
      <c r="H13" s="2">
        <v>406</v>
      </c>
      <c r="I13" s="2">
        <v>394</v>
      </c>
    </row>
    <row r="14" spans="1:9" ht="20.100000000000001" customHeight="1">
      <c r="A14" s="11" t="s">
        <v>41</v>
      </c>
      <c r="B14" s="18"/>
      <c r="C14" s="2">
        <v>417</v>
      </c>
      <c r="D14" s="2">
        <v>398</v>
      </c>
      <c r="E14" s="2">
        <v>422</v>
      </c>
      <c r="F14" s="2">
        <v>424</v>
      </c>
      <c r="G14" s="2">
        <v>435</v>
      </c>
      <c r="H14" s="2">
        <v>418</v>
      </c>
      <c r="I14" s="2">
        <v>411</v>
      </c>
    </row>
    <row r="15" spans="1:9" ht="20.100000000000001" customHeight="1">
      <c r="A15" s="11" t="s">
        <v>41</v>
      </c>
      <c r="B15" s="18" t="s">
        <v>187</v>
      </c>
      <c r="C15" s="2">
        <v>493</v>
      </c>
      <c r="D15" s="2">
        <v>497</v>
      </c>
      <c r="E15" s="2">
        <v>510</v>
      </c>
      <c r="F15" s="2">
        <v>520</v>
      </c>
      <c r="G15" s="2">
        <v>527</v>
      </c>
      <c r="H15" s="2">
        <v>509</v>
      </c>
      <c r="I15" s="2">
        <v>506</v>
      </c>
    </row>
    <row r="17" spans="1:2">
      <c r="B17" s="61" t="s">
        <v>40</v>
      </c>
    </row>
    <row r="18" spans="1:2">
      <c r="B18" s="61" t="s">
        <v>215</v>
      </c>
    </row>
    <row r="20" spans="1:2">
      <c r="A20" s="65" t="s">
        <v>35</v>
      </c>
    </row>
  </sheetData>
  <mergeCells count="5">
    <mergeCell ref="A1:I1"/>
    <mergeCell ref="A3:I3"/>
    <mergeCell ref="A4:I4"/>
    <mergeCell ref="C6:I6"/>
    <mergeCell ref="A7:B7"/>
  </mergeCells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showGridLines="0" workbookViewId="0">
      <selection sqref="A1:K1"/>
    </sheetView>
  </sheetViews>
  <sheetFormatPr defaultColWidth="8.85546875" defaultRowHeight="15.75"/>
  <cols>
    <col min="1" max="12" width="8.85546875" style="47"/>
    <col min="13" max="13" width="11.28515625" style="68" bestFit="1" customWidth="1"/>
    <col min="14" max="16" width="18.42578125" style="69" customWidth="1"/>
    <col min="17" max="16384" width="8.85546875" style="47"/>
  </cols>
  <sheetData>
    <row r="1" spans="1:16" s="25" customFormat="1">
      <c r="A1" s="130" t="s">
        <v>52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M1" s="66"/>
      <c r="N1" s="67"/>
      <c r="O1" s="67"/>
      <c r="P1" s="67"/>
    </row>
    <row r="2" spans="1:16" s="25" customFormat="1">
      <c r="A2" s="131" t="s">
        <v>19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M2" s="66"/>
      <c r="N2" s="67" t="s">
        <v>206</v>
      </c>
      <c r="O2" s="67" t="s">
        <v>51</v>
      </c>
      <c r="P2" s="67" t="s">
        <v>50</v>
      </c>
    </row>
    <row r="3" spans="1:16" s="25" customFormat="1">
      <c r="A3" s="134" t="s">
        <v>117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M3" s="68">
        <v>38776</v>
      </c>
      <c r="N3" s="69">
        <v>4.51</v>
      </c>
      <c r="O3" s="70">
        <v>5.51</v>
      </c>
      <c r="P3" s="70">
        <v>6.27</v>
      </c>
    </row>
    <row r="4" spans="1:16">
      <c r="B4" s="71"/>
      <c r="C4" s="72"/>
      <c r="D4" s="72"/>
      <c r="E4" s="72"/>
      <c r="F4" s="72"/>
      <c r="G4" s="72"/>
      <c r="H4" s="72"/>
      <c r="I4" s="72"/>
      <c r="J4" s="72"/>
      <c r="M4" s="68">
        <v>38807</v>
      </c>
      <c r="N4" s="69">
        <v>4.83</v>
      </c>
      <c r="O4" s="70">
        <v>5.67</v>
      </c>
      <c r="P4" s="70">
        <v>6.41</v>
      </c>
    </row>
    <row r="5" spans="1:16">
      <c r="M5" s="68">
        <v>38835</v>
      </c>
      <c r="N5" s="69">
        <v>5.15</v>
      </c>
      <c r="O5" s="70">
        <v>6</v>
      </c>
      <c r="P5" s="70">
        <v>6.68</v>
      </c>
    </row>
    <row r="6" spans="1:16">
      <c r="M6" s="68">
        <v>38868</v>
      </c>
      <c r="N6" s="69">
        <v>5.15</v>
      </c>
      <c r="O6" s="70">
        <v>6.13</v>
      </c>
      <c r="P6" s="70">
        <v>6.75</v>
      </c>
    </row>
    <row r="7" spans="1:16">
      <c r="M7" s="68">
        <v>38898</v>
      </c>
      <c r="N7" s="69">
        <v>5.25</v>
      </c>
      <c r="O7" s="70">
        <v>6.11</v>
      </c>
      <c r="P7" s="70">
        <v>6.78</v>
      </c>
    </row>
    <row r="8" spans="1:16">
      <c r="M8" s="68">
        <v>38929</v>
      </c>
      <c r="N8" s="69">
        <v>5.1000000000000005</v>
      </c>
      <c r="O8" s="70">
        <v>6.08</v>
      </c>
      <c r="P8" s="70">
        <v>6.76</v>
      </c>
    </row>
    <row r="9" spans="1:16">
      <c r="M9" s="68">
        <v>38960</v>
      </c>
      <c r="N9" s="69">
        <v>4.95</v>
      </c>
      <c r="O9" s="70">
        <v>5.91</v>
      </c>
      <c r="P9" s="70">
        <v>6.59</v>
      </c>
    </row>
    <row r="10" spans="1:16">
      <c r="M10" s="68">
        <v>38989</v>
      </c>
      <c r="N10" s="69">
        <v>4.7300000000000004</v>
      </c>
      <c r="O10" s="70">
        <v>5.75</v>
      </c>
      <c r="P10" s="70">
        <v>6.43</v>
      </c>
    </row>
    <row r="11" spans="1:16">
      <c r="M11" s="68">
        <v>39021</v>
      </c>
      <c r="N11" s="69">
        <v>4.8899999999999997</v>
      </c>
      <c r="O11" s="70">
        <v>5.74</v>
      </c>
      <c r="P11" s="70">
        <v>6.42</v>
      </c>
    </row>
    <row r="12" spans="1:16">
      <c r="M12" s="68">
        <v>39051</v>
      </c>
      <c r="N12" s="69">
        <v>4.66</v>
      </c>
      <c r="O12" s="70">
        <v>5.57</v>
      </c>
      <c r="P12" s="70">
        <v>6.2</v>
      </c>
    </row>
    <row r="13" spans="1:16">
      <c r="M13" s="68">
        <v>39080</v>
      </c>
      <c r="N13" s="69">
        <v>4.78</v>
      </c>
      <c r="O13" s="70">
        <v>5.58</v>
      </c>
      <c r="P13" s="70">
        <v>6.22</v>
      </c>
    </row>
    <row r="14" spans="1:16">
      <c r="M14" s="68">
        <v>39113</v>
      </c>
      <c r="N14" s="69">
        <v>4.92</v>
      </c>
      <c r="O14" s="70">
        <v>5.75</v>
      </c>
      <c r="P14" s="70">
        <v>6.34</v>
      </c>
    </row>
    <row r="15" spans="1:16">
      <c r="M15" s="68">
        <v>39141</v>
      </c>
      <c r="N15" s="69">
        <v>4.8</v>
      </c>
      <c r="O15" s="70">
        <v>5.72</v>
      </c>
      <c r="P15" s="70">
        <v>6.28</v>
      </c>
    </row>
    <row r="16" spans="1:16">
      <c r="M16" s="68">
        <v>39171</v>
      </c>
      <c r="N16" s="69">
        <v>4.82</v>
      </c>
      <c r="O16" s="70">
        <v>5.66</v>
      </c>
      <c r="P16" s="70">
        <v>6.27</v>
      </c>
    </row>
    <row r="17" spans="1:16">
      <c r="M17" s="68">
        <v>39202</v>
      </c>
      <c r="N17" s="69">
        <v>4.84</v>
      </c>
      <c r="O17" s="70">
        <v>5.83</v>
      </c>
      <c r="P17" s="70">
        <v>6.39</v>
      </c>
    </row>
    <row r="18" spans="1:16">
      <c r="M18" s="68">
        <v>39233</v>
      </c>
      <c r="N18" s="69">
        <v>4.99</v>
      </c>
      <c r="O18" s="70">
        <v>5.85</v>
      </c>
      <c r="P18" s="70">
        <v>6.39</v>
      </c>
    </row>
    <row r="19" spans="1:16">
      <c r="M19" s="68">
        <v>39262</v>
      </c>
      <c r="N19" s="69">
        <v>5.19</v>
      </c>
      <c r="O19" s="70">
        <v>6.17</v>
      </c>
      <c r="P19" s="70">
        <v>6.7</v>
      </c>
    </row>
    <row r="20" spans="1:16">
      <c r="M20" s="68">
        <v>39294</v>
      </c>
      <c r="N20" s="69">
        <v>5.01</v>
      </c>
      <c r="O20" s="70">
        <v>6.09</v>
      </c>
      <c r="P20" s="70">
        <v>6.65</v>
      </c>
    </row>
    <row r="21" spans="1:16">
      <c r="M21" s="68">
        <v>39325</v>
      </c>
      <c r="N21" s="69">
        <v>4.8500000000000005</v>
      </c>
      <c r="O21" s="70">
        <v>6.06</v>
      </c>
      <c r="P21" s="70">
        <v>6.65</v>
      </c>
    </row>
    <row r="22" spans="1:16">
      <c r="M22" s="68">
        <v>39353</v>
      </c>
      <c r="N22" s="69">
        <v>4.87</v>
      </c>
      <c r="O22" s="70">
        <v>6.02</v>
      </c>
      <c r="P22" s="70">
        <v>6.59</v>
      </c>
    </row>
    <row r="23" spans="1:16">
      <c r="M23" s="68">
        <v>39386</v>
      </c>
      <c r="N23" s="69">
        <v>4.67</v>
      </c>
      <c r="O23" s="70">
        <v>5.94</v>
      </c>
      <c r="P23" s="70">
        <v>6.48</v>
      </c>
    </row>
    <row r="24" spans="1:16">
      <c r="M24" s="68">
        <v>39416</v>
      </c>
      <c r="N24" s="69">
        <v>4.3600000000000003</v>
      </c>
      <c r="O24" s="70">
        <v>5.78</v>
      </c>
      <c r="P24" s="70">
        <v>6.4</v>
      </c>
    </row>
    <row r="25" spans="1:16">
      <c r="M25" s="68">
        <v>39447</v>
      </c>
      <c r="N25" s="69">
        <v>4.6100000000000003</v>
      </c>
      <c r="O25" s="70">
        <v>5.91</v>
      </c>
      <c r="P25" s="70">
        <v>6.65</v>
      </c>
    </row>
    <row r="26" spans="1:16">
      <c r="M26" s="68">
        <v>39478</v>
      </c>
      <c r="N26" s="69">
        <v>4.28</v>
      </c>
      <c r="O26" s="70">
        <v>5.78</v>
      </c>
      <c r="P26" s="70">
        <v>6.54</v>
      </c>
    </row>
    <row r="27" spans="1:16">
      <c r="M27" s="68">
        <v>39507</v>
      </c>
      <c r="N27" s="69">
        <v>4.59</v>
      </c>
      <c r="O27" s="70">
        <v>5.97</v>
      </c>
      <c r="P27" s="70">
        <v>6.82</v>
      </c>
    </row>
    <row r="28" spans="1:16">
      <c r="M28" s="68">
        <v>39538</v>
      </c>
      <c r="N28" s="69">
        <v>4.33</v>
      </c>
      <c r="O28" s="70">
        <v>5.9</v>
      </c>
      <c r="P28" s="70">
        <v>6.89</v>
      </c>
    </row>
    <row r="29" spans="1:16">
      <c r="M29" s="68">
        <v>39568</v>
      </c>
      <c r="N29" s="69">
        <v>4.5200000000000005</v>
      </c>
      <c r="O29" s="70">
        <v>5.93</v>
      </c>
      <c r="P29" s="70">
        <v>6.97</v>
      </c>
    </row>
    <row r="30" spans="1:16">
      <c r="A30" s="61" t="s">
        <v>216</v>
      </c>
      <c r="M30" s="68">
        <v>39598</v>
      </c>
      <c r="N30" s="69">
        <v>4.71</v>
      </c>
      <c r="O30" s="70">
        <v>6</v>
      </c>
      <c r="P30" s="70">
        <v>6.92</v>
      </c>
    </row>
    <row r="31" spans="1:16">
      <c r="M31" s="68">
        <v>39629</v>
      </c>
      <c r="N31" s="69">
        <v>4.63</v>
      </c>
      <c r="O31" s="70">
        <v>6.11</v>
      </c>
      <c r="P31" s="70">
        <v>7.07</v>
      </c>
    </row>
    <row r="32" spans="1:16">
      <c r="M32" s="68">
        <v>39660</v>
      </c>
      <c r="N32" s="69">
        <v>4.66</v>
      </c>
      <c r="O32" s="70">
        <v>6.05</v>
      </c>
      <c r="P32" s="70">
        <v>7.16</v>
      </c>
    </row>
    <row r="33" spans="13:16">
      <c r="M33" s="68">
        <v>39689</v>
      </c>
      <c r="N33" s="69">
        <v>4.4000000000000004</v>
      </c>
      <c r="O33" s="70">
        <v>6.01</v>
      </c>
      <c r="P33" s="70">
        <v>7.15</v>
      </c>
    </row>
    <row r="34" spans="13:16">
      <c r="M34" s="68">
        <v>39721</v>
      </c>
      <c r="N34" s="69">
        <v>4.4000000000000004</v>
      </c>
      <c r="O34" s="70">
        <v>6.03</v>
      </c>
      <c r="P34" s="70">
        <v>7.31</v>
      </c>
    </row>
    <row r="35" spans="13:16">
      <c r="M35" s="68">
        <v>39752</v>
      </c>
      <c r="N35" s="69">
        <v>4.24</v>
      </c>
      <c r="O35" s="70">
        <v>6.79</v>
      </c>
      <c r="P35" s="70">
        <v>8.8800000000000008</v>
      </c>
    </row>
    <row r="36" spans="13:16">
      <c r="M36" s="68">
        <v>39780</v>
      </c>
      <c r="N36" s="69">
        <v>3.6</v>
      </c>
      <c r="O36" s="70">
        <v>6.73</v>
      </c>
      <c r="P36" s="70">
        <v>9.2100000000000009</v>
      </c>
    </row>
    <row r="37" spans="13:16">
      <c r="M37" s="68">
        <v>39813</v>
      </c>
      <c r="N37" s="69">
        <v>2.62</v>
      </c>
      <c r="O37" s="70">
        <v>5.81</v>
      </c>
      <c r="P37" s="70">
        <v>8.4499999999999993</v>
      </c>
    </row>
    <row r="38" spans="13:16">
      <c r="M38" s="68">
        <v>39843</v>
      </c>
      <c r="N38" s="69">
        <v>3.45</v>
      </c>
      <c r="O38" s="70">
        <v>5.84</v>
      </c>
      <c r="P38" s="70">
        <v>8.14</v>
      </c>
    </row>
    <row r="39" spans="13:16">
      <c r="M39" s="68">
        <v>39871</v>
      </c>
      <c r="N39" s="69">
        <v>3.6</v>
      </c>
      <c r="O39" s="70">
        <v>6.02</v>
      </c>
      <c r="P39" s="70">
        <v>8.08</v>
      </c>
    </row>
  </sheetData>
  <mergeCells count="3">
    <mergeCell ref="A1:K1"/>
    <mergeCell ref="A2:K2"/>
    <mergeCell ref="A3:K3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showGridLines="0" workbookViewId="0">
      <selection sqref="A1:F1"/>
    </sheetView>
  </sheetViews>
  <sheetFormatPr defaultColWidth="8.85546875" defaultRowHeight="12.75"/>
  <cols>
    <col min="1" max="1" width="8.85546875" style="47"/>
    <col min="2" max="2" width="9.85546875" style="47" customWidth="1"/>
    <col min="3" max="3" width="64.7109375" style="47" customWidth="1"/>
    <col min="4" max="16384" width="8.85546875" style="47"/>
  </cols>
  <sheetData>
    <row r="1" spans="1:6" ht="15.75">
      <c r="A1" s="134" t="s">
        <v>74</v>
      </c>
      <c r="B1" s="134"/>
      <c r="C1" s="134"/>
      <c r="D1" s="134"/>
      <c r="E1" s="134"/>
      <c r="F1" s="134"/>
    </row>
    <row r="2" spans="1:6" ht="15.75">
      <c r="A2" s="145" t="s">
        <v>19</v>
      </c>
      <c r="B2" s="145"/>
      <c r="C2" s="145"/>
      <c r="D2" s="145"/>
      <c r="E2" s="145"/>
      <c r="F2" s="145"/>
    </row>
    <row r="3" spans="1:6" ht="15.75">
      <c r="A3" s="134" t="s">
        <v>73</v>
      </c>
      <c r="B3" s="134"/>
      <c r="C3" s="134"/>
      <c r="D3" s="134"/>
      <c r="E3" s="134"/>
      <c r="F3" s="134"/>
    </row>
    <row r="4" spans="1:6" ht="15.75">
      <c r="A4" s="73"/>
    </row>
    <row r="5" spans="1:6" ht="32.25" customHeight="1">
      <c r="B5" s="146" t="s">
        <v>72</v>
      </c>
      <c r="C5" s="146"/>
      <c r="D5" s="146"/>
    </row>
    <row r="6" spans="1:6" ht="14.25">
      <c r="A6" s="74"/>
    </row>
    <row r="7" spans="1:6" s="75" customFormat="1" ht="16.5" customHeight="1">
      <c r="B7" s="147" t="s">
        <v>71</v>
      </c>
      <c r="C7" s="147"/>
    </row>
    <row r="8" spans="1:6" s="75" customFormat="1" ht="14.25" customHeight="1">
      <c r="B8" s="144" t="s">
        <v>47</v>
      </c>
      <c r="C8" s="142" t="s">
        <v>70</v>
      </c>
    </row>
    <row r="9" spans="1:6" s="75" customFormat="1" ht="14.25" customHeight="1">
      <c r="B9" s="144"/>
      <c r="C9" s="142"/>
    </row>
    <row r="10" spans="1:6" s="75" customFormat="1" ht="14.25" customHeight="1">
      <c r="B10" s="144" t="s">
        <v>46</v>
      </c>
      <c r="C10" s="142" t="s">
        <v>69</v>
      </c>
    </row>
    <row r="11" spans="1:6" s="75" customFormat="1" ht="14.25" customHeight="1">
      <c r="B11" s="144"/>
      <c r="C11" s="142"/>
    </row>
    <row r="12" spans="1:6" s="75" customFormat="1" ht="14.25" customHeight="1">
      <c r="B12" s="144" t="s">
        <v>44</v>
      </c>
      <c r="C12" s="142" t="s">
        <v>68</v>
      </c>
    </row>
    <row r="13" spans="1:6" s="75" customFormat="1" ht="14.25" customHeight="1">
      <c r="B13" s="144"/>
      <c r="C13" s="142"/>
    </row>
    <row r="14" spans="1:6" s="75" customFormat="1" ht="14.25" customHeight="1">
      <c r="B14" s="144" t="s">
        <v>41</v>
      </c>
      <c r="C14" s="142" t="s">
        <v>217</v>
      </c>
    </row>
    <row r="15" spans="1:6" s="75" customFormat="1" ht="14.25" customHeight="1">
      <c r="B15" s="144"/>
      <c r="C15" s="142"/>
    </row>
    <row r="16" spans="1:6" s="75" customFormat="1" ht="24" customHeight="1">
      <c r="B16" s="143" t="s">
        <v>67</v>
      </c>
      <c r="C16" s="143"/>
    </row>
    <row r="17" spans="1:3" s="75" customFormat="1" ht="14.25" customHeight="1">
      <c r="B17" s="141" t="s">
        <v>66</v>
      </c>
      <c r="C17" s="142" t="s">
        <v>65</v>
      </c>
    </row>
    <row r="18" spans="1:3" s="75" customFormat="1" ht="14.25" customHeight="1">
      <c r="B18" s="141"/>
      <c r="C18" s="142"/>
    </row>
    <row r="19" spans="1:3" s="75" customFormat="1" ht="14.25" customHeight="1">
      <c r="B19" s="141" t="s">
        <v>64</v>
      </c>
      <c r="C19" s="142" t="s">
        <v>63</v>
      </c>
    </row>
    <row r="20" spans="1:3" s="75" customFormat="1" ht="14.25" customHeight="1">
      <c r="B20" s="141"/>
      <c r="C20" s="142"/>
    </row>
    <row r="21" spans="1:3" s="75" customFormat="1" ht="14.25" customHeight="1">
      <c r="B21" s="141" t="s">
        <v>62</v>
      </c>
      <c r="C21" s="142" t="s">
        <v>61</v>
      </c>
    </row>
    <row r="22" spans="1:3" s="75" customFormat="1" ht="14.25" customHeight="1">
      <c r="B22" s="141"/>
      <c r="C22" s="142"/>
    </row>
    <row r="23" spans="1:3" s="75" customFormat="1" ht="14.25" customHeight="1">
      <c r="B23" s="141" t="s">
        <v>60</v>
      </c>
      <c r="C23" s="142" t="s">
        <v>59</v>
      </c>
    </row>
    <row r="24" spans="1:3" s="75" customFormat="1" ht="14.25" customHeight="1">
      <c r="B24" s="141"/>
      <c r="C24" s="142"/>
    </row>
    <row r="25" spans="1:3" s="75" customFormat="1" ht="14.25" customHeight="1">
      <c r="B25" s="141" t="s">
        <v>58</v>
      </c>
      <c r="C25" s="142" t="s">
        <v>57</v>
      </c>
    </row>
    <row r="26" spans="1:3" s="75" customFormat="1" ht="14.25" customHeight="1">
      <c r="B26" s="141"/>
      <c r="C26" s="142"/>
    </row>
    <row r="27" spans="1:3" s="75" customFormat="1" ht="14.25" customHeight="1">
      <c r="B27" s="76" t="s">
        <v>56</v>
      </c>
      <c r="C27" s="77" t="s">
        <v>55</v>
      </c>
    </row>
    <row r="28" spans="1:3" s="75" customFormat="1" ht="14.25" customHeight="1">
      <c r="A28" s="78"/>
      <c r="B28" s="79"/>
    </row>
    <row r="29" spans="1:3" s="75" customFormat="1" ht="14.25" customHeight="1">
      <c r="B29" s="80" t="s">
        <v>54</v>
      </c>
    </row>
    <row r="30" spans="1:3" s="75" customFormat="1" ht="14.25" customHeight="1">
      <c r="B30" s="80" t="s">
        <v>53</v>
      </c>
    </row>
    <row r="31" spans="1:3" s="75" customFormat="1" ht="14.25" customHeight="1">
      <c r="A31" s="81"/>
    </row>
    <row r="32" spans="1:3" s="75" customFormat="1" ht="14.25" customHeight="1">
      <c r="B32" s="73" t="s">
        <v>218</v>
      </c>
    </row>
    <row r="33" s="75" customFormat="1" ht="14.25" customHeight="1"/>
  </sheetData>
  <mergeCells count="24">
    <mergeCell ref="B8:B9"/>
    <mergeCell ref="C8:C9"/>
    <mergeCell ref="A1:F1"/>
    <mergeCell ref="A2:F2"/>
    <mergeCell ref="A3:F3"/>
    <mergeCell ref="B5:D5"/>
    <mergeCell ref="B7:C7"/>
    <mergeCell ref="B10:B11"/>
    <mergeCell ref="C10:C11"/>
    <mergeCell ref="B12:B13"/>
    <mergeCell ref="C12:C13"/>
    <mergeCell ref="B14:B15"/>
    <mergeCell ref="C14:C15"/>
    <mergeCell ref="B23:B24"/>
    <mergeCell ref="C23:C24"/>
    <mergeCell ref="B25:B26"/>
    <mergeCell ref="C25:C26"/>
    <mergeCell ref="B16:C16"/>
    <mergeCell ref="B17:B18"/>
    <mergeCell ref="C17:C18"/>
    <mergeCell ref="B19:B20"/>
    <mergeCell ref="C19:C20"/>
    <mergeCell ref="B21:B22"/>
    <mergeCell ref="C21:C2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showGridLines="0" workbookViewId="0">
      <selection sqref="A1:I1"/>
    </sheetView>
  </sheetViews>
  <sheetFormatPr defaultColWidth="8.85546875" defaultRowHeight="12.75"/>
  <cols>
    <col min="1" max="1" width="4.85546875" style="47" customWidth="1"/>
    <col min="2" max="2" width="6" style="47" customWidth="1"/>
    <col min="3" max="3" width="5.7109375" style="47" customWidth="1"/>
    <col min="4" max="4" width="12.7109375" style="47" customWidth="1"/>
    <col min="5" max="5" width="17.140625" style="47" customWidth="1"/>
    <col min="6" max="8" width="12.7109375" style="47" customWidth="1"/>
    <col min="9" max="16384" width="8.85546875" style="47"/>
  </cols>
  <sheetData>
    <row r="1" spans="1:10" s="25" customFormat="1" ht="15.75">
      <c r="A1" s="130" t="s">
        <v>80</v>
      </c>
      <c r="B1" s="130"/>
      <c r="C1" s="130"/>
      <c r="D1" s="130"/>
      <c r="E1" s="130"/>
      <c r="F1" s="130"/>
      <c r="G1" s="130"/>
      <c r="H1" s="130"/>
      <c r="I1" s="130"/>
    </row>
    <row r="2" spans="1:10" s="31" customFormat="1" ht="15.75">
      <c r="A2" s="131" t="s">
        <v>19</v>
      </c>
      <c r="B2" s="131"/>
      <c r="C2" s="131"/>
      <c r="D2" s="131"/>
      <c r="E2" s="131"/>
      <c r="F2" s="131"/>
      <c r="G2" s="131"/>
      <c r="H2" s="131"/>
      <c r="I2" s="131"/>
    </row>
    <row r="3" spans="1:10" s="25" customFormat="1" ht="15.75">
      <c r="A3" s="136" t="s">
        <v>79</v>
      </c>
      <c r="B3" s="136"/>
      <c r="C3" s="136"/>
      <c r="D3" s="136"/>
      <c r="E3" s="136"/>
      <c r="F3" s="136"/>
      <c r="G3" s="136"/>
      <c r="H3" s="136"/>
      <c r="I3" s="136"/>
    </row>
    <row r="4" spans="1:10">
      <c r="C4" s="72"/>
      <c r="D4" s="72"/>
      <c r="E4" s="72"/>
      <c r="F4" s="72"/>
      <c r="G4" s="72"/>
      <c r="H4" s="72"/>
      <c r="I4" s="72"/>
      <c r="J4" s="72"/>
    </row>
    <row r="5" spans="1:10" ht="15.75">
      <c r="B5" s="71"/>
    </row>
    <row r="6" spans="1:10" s="52" customFormat="1" ht="15">
      <c r="B6" s="65"/>
      <c r="C6" s="65"/>
      <c r="D6" s="65"/>
      <c r="E6" s="65"/>
      <c r="F6" s="82"/>
      <c r="G6" s="65"/>
      <c r="H6" s="65"/>
    </row>
    <row r="7" spans="1:10" s="52" customFormat="1" ht="30.75" customHeight="1">
      <c r="C7" s="65"/>
      <c r="D7" s="83" t="s">
        <v>219</v>
      </c>
      <c r="E7" s="83" t="s">
        <v>78</v>
      </c>
      <c r="F7" s="83" t="s">
        <v>77</v>
      </c>
      <c r="G7" s="83" t="s">
        <v>76</v>
      </c>
      <c r="H7" s="83" t="s">
        <v>75</v>
      </c>
    </row>
    <row r="8" spans="1:10" s="52" customFormat="1" ht="7.5" customHeight="1">
      <c r="B8" s="84"/>
      <c r="C8" s="65"/>
      <c r="D8" s="84"/>
      <c r="E8" s="84"/>
      <c r="F8" s="84"/>
      <c r="G8" s="84"/>
      <c r="H8" s="84"/>
    </row>
    <row r="9" spans="1:10" s="52" customFormat="1" ht="15.75">
      <c r="B9" s="85">
        <v>2007</v>
      </c>
      <c r="C9" s="86"/>
      <c r="D9" s="87"/>
      <c r="E9" s="87"/>
      <c r="F9" s="87"/>
      <c r="G9" s="87"/>
      <c r="H9" s="87"/>
    </row>
    <row r="10" spans="1:10" s="52" customFormat="1" ht="15">
      <c r="B10" s="65"/>
      <c r="C10" s="88" t="s">
        <v>47</v>
      </c>
      <c r="D10" s="88">
        <v>26</v>
      </c>
      <c r="E10" s="89">
        <v>0.50707000000000002</v>
      </c>
      <c r="F10" s="89">
        <v>95.467699999999994</v>
      </c>
      <c r="G10" s="89">
        <v>74.058499999999995</v>
      </c>
      <c r="H10" s="89">
        <v>2.2581000000000002</v>
      </c>
    </row>
    <row r="11" spans="1:10" s="52" customFormat="1" ht="15">
      <c r="B11" s="65"/>
      <c r="C11" s="88" t="s">
        <v>46</v>
      </c>
      <c r="D11" s="88">
        <v>189</v>
      </c>
      <c r="E11" s="89">
        <v>0.30014999999999997</v>
      </c>
      <c r="F11" s="89">
        <v>35.917299999999997</v>
      </c>
      <c r="G11" s="89">
        <v>31.045100000000001</v>
      </c>
      <c r="H11" s="89">
        <v>0.85240000000000005</v>
      </c>
    </row>
    <row r="12" spans="1:10" s="52" customFormat="1" ht="15">
      <c r="B12" s="65"/>
      <c r="C12" s="88" t="s">
        <v>44</v>
      </c>
      <c r="D12" s="88">
        <v>539</v>
      </c>
      <c r="E12" s="89">
        <v>0.40804000000000001</v>
      </c>
      <c r="F12" s="89">
        <v>12.4472</v>
      </c>
      <c r="G12" s="89">
        <v>9.8567</v>
      </c>
      <c r="H12" s="89">
        <v>1.633</v>
      </c>
    </row>
    <row r="13" spans="1:10" s="52" customFormat="1" ht="15">
      <c r="B13" s="65"/>
      <c r="C13" s="88" t="s">
        <v>41</v>
      </c>
      <c r="D13" s="88">
        <v>924</v>
      </c>
      <c r="E13" s="89">
        <v>0.49864000000000003</v>
      </c>
      <c r="F13" s="89">
        <v>8.1952999999999996</v>
      </c>
      <c r="G13" s="89">
        <v>6.1063000000000001</v>
      </c>
      <c r="H13" s="89">
        <v>2.6634000000000002</v>
      </c>
    </row>
    <row r="14" spans="1:10" s="52" customFormat="1" ht="15">
      <c r="B14" s="65"/>
      <c r="C14" s="88" t="s">
        <v>66</v>
      </c>
      <c r="D14" s="88">
        <v>470</v>
      </c>
      <c r="E14" s="89">
        <v>0.52373999999999998</v>
      </c>
      <c r="F14" s="89">
        <v>6.5900999999999996</v>
      </c>
      <c r="G14" s="89">
        <v>4.6300999999999997</v>
      </c>
      <c r="H14" s="89">
        <v>2.8231000000000002</v>
      </c>
    </row>
    <row r="15" spans="1:10" s="52" customFormat="1" ht="15">
      <c r="B15" s="65"/>
      <c r="C15" s="88" t="s">
        <v>64</v>
      </c>
      <c r="D15" s="88">
        <v>335</v>
      </c>
      <c r="E15" s="89">
        <v>0.70914999999999995</v>
      </c>
      <c r="F15" s="89">
        <v>3.7054</v>
      </c>
      <c r="G15" s="89">
        <v>2.2993999999999999</v>
      </c>
      <c r="H15" s="89">
        <v>4.6551999999999998</v>
      </c>
    </row>
    <row r="16" spans="1:10" s="52" customFormat="1" ht="15">
      <c r="B16" s="65"/>
      <c r="C16" s="90"/>
      <c r="D16" s="65"/>
      <c r="E16" s="91"/>
      <c r="F16" s="92"/>
      <c r="G16" s="92"/>
      <c r="H16" s="92"/>
    </row>
    <row r="17" spans="1:8" s="52" customFormat="1" ht="15.75">
      <c r="B17" s="85">
        <v>2008</v>
      </c>
      <c r="C17" s="93"/>
      <c r="D17" s="86"/>
      <c r="E17" s="94"/>
      <c r="F17" s="95"/>
      <c r="G17" s="95"/>
      <c r="H17" s="95"/>
    </row>
    <row r="18" spans="1:8" s="52" customFormat="1" ht="15">
      <c r="B18" s="65"/>
      <c r="C18" s="88" t="s">
        <v>47</v>
      </c>
      <c r="D18" s="88">
        <v>18</v>
      </c>
      <c r="E18" s="89">
        <v>0.50707000000000002</v>
      </c>
      <c r="F18" s="89">
        <v>113.97199999999999</v>
      </c>
      <c r="G18" s="89">
        <v>81.617400000000004</v>
      </c>
      <c r="H18" s="89">
        <v>3.246</v>
      </c>
    </row>
    <row r="19" spans="1:8" s="52" customFormat="1" ht="15">
      <c r="B19" s="65"/>
      <c r="C19" s="88" t="s">
        <v>46</v>
      </c>
      <c r="D19" s="88">
        <v>182</v>
      </c>
      <c r="E19" s="89">
        <v>0.26021</v>
      </c>
      <c r="F19" s="89">
        <v>43.965000000000003</v>
      </c>
      <c r="G19" s="89">
        <v>31.206499999999998</v>
      </c>
      <c r="H19" s="89">
        <v>0.81220000000000003</v>
      </c>
    </row>
    <row r="20" spans="1:8" s="52" customFormat="1" ht="15">
      <c r="B20" s="65"/>
      <c r="C20" s="88" t="s">
        <v>44</v>
      </c>
      <c r="D20" s="88">
        <v>559</v>
      </c>
      <c r="E20" s="89">
        <v>0.42614000000000002</v>
      </c>
      <c r="F20" s="89">
        <v>12.778</v>
      </c>
      <c r="G20" s="89">
        <v>9.8919999999999995</v>
      </c>
      <c r="H20" s="89">
        <v>1.8083</v>
      </c>
    </row>
    <row r="21" spans="1:8" s="52" customFormat="1" ht="15">
      <c r="B21" s="65"/>
      <c r="C21" s="88" t="s">
        <v>41</v>
      </c>
      <c r="D21" s="88">
        <v>924</v>
      </c>
      <c r="E21" s="89">
        <v>0.49843999999999999</v>
      </c>
      <c r="F21" s="89">
        <v>8.2260000000000009</v>
      </c>
      <c r="G21" s="89">
        <v>6.4215999999999998</v>
      </c>
      <c r="H21" s="89">
        <v>2.4655</v>
      </c>
    </row>
    <row r="22" spans="1:8" s="52" customFormat="1" ht="15">
      <c r="B22" s="65"/>
      <c r="C22" s="88" t="s">
        <v>66</v>
      </c>
      <c r="D22" s="88">
        <v>417</v>
      </c>
      <c r="E22" s="89">
        <v>0.52373999999999998</v>
      </c>
      <c r="F22" s="89">
        <v>6.399</v>
      </c>
      <c r="G22" s="89">
        <v>4.5057999999999998</v>
      </c>
      <c r="H22" s="89">
        <v>2.8231000000000002</v>
      </c>
    </row>
    <row r="23" spans="1:8" s="52" customFormat="1" ht="15">
      <c r="B23" s="65"/>
      <c r="C23" s="88" t="s">
        <v>64</v>
      </c>
      <c r="D23" s="88">
        <v>321</v>
      </c>
      <c r="E23" s="89">
        <v>0.75478999999999996</v>
      </c>
      <c r="F23" s="89">
        <v>3.4119999999999999</v>
      </c>
      <c r="G23" s="89">
        <v>2.0989</v>
      </c>
      <c r="H23" s="89">
        <v>4.9157000000000002</v>
      </c>
    </row>
    <row r="24" spans="1:8" s="52" customFormat="1"/>
    <row r="25" spans="1:8" s="52" customFormat="1">
      <c r="A25" s="47"/>
      <c r="B25" s="47"/>
      <c r="C25" s="47"/>
      <c r="D25" s="47"/>
      <c r="E25" s="47"/>
      <c r="F25" s="47"/>
      <c r="G25" s="47"/>
      <c r="H25" s="47"/>
    </row>
    <row r="26" spans="1:8" s="52" customFormat="1" ht="15.75">
      <c r="A26" s="47"/>
      <c r="B26" s="61" t="s">
        <v>118</v>
      </c>
      <c r="C26" s="47"/>
      <c r="D26" s="47"/>
      <c r="E26" s="47"/>
      <c r="F26" s="47"/>
      <c r="G26" s="47"/>
      <c r="H26" s="47"/>
    </row>
    <row r="27" spans="1:8" s="52" customFormat="1"/>
    <row r="28" spans="1:8" s="52" customFormat="1"/>
  </sheetData>
  <mergeCells count="3">
    <mergeCell ref="A1:I1"/>
    <mergeCell ref="A2:I2"/>
    <mergeCell ref="A3:I3"/>
  </mergeCells>
  <pageMargins left="0.7" right="0.7" top="0.75" bottom="0.75" header="0.3" footer="0.3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88B602DD77EF48A07DCBF2B238F6DA" ma:contentTypeVersion="77" ma:contentTypeDescription="Create a new document." ma:contentTypeScope="" ma:versionID="6f65bd87b856f4c89742648cd51b8c59">
  <xsd:schema xmlns:xsd="http://www.w3.org/2001/XMLSchema" xmlns:p="http://schemas.microsoft.com/office/2006/metadata/properties" xmlns:ns2="82207545-987c-4df2-827d-742bde27eac5" xmlns:ns3="ec868678-deb6-48cf-896b-119bf5e2249b" targetNamespace="http://schemas.microsoft.com/office/2006/metadata/properties" ma:root="true" ma:fieldsID="a65ed7353f1cdfe266144dd599d14120" ns2:_="" ns3:_="">
    <xsd:import namespace="82207545-987c-4df2-827d-742bde27eac5"/>
    <xsd:import namespace="ec868678-deb6-48cf-896b-119bf5e2249b"/>
    <xsd:element name="properties">
      <xsd:complexType>
        <xsd:sequence>
          <xsd:element name="documentManagement">
            <xsd:complexType>
              <xsd:all>
                <xsd:element ref="ns2:PrimaryAuthor" minOccurs="0"/>
                <xsd:element ref="ns2:ApprovalState" minOccurs="0"/>
                <xsd:element ref="ns2:DateOfApproval" minOccurs="0"/>
                <xsd:element ref="ns2:CheckinCommentLine" minOccurs="0"/>
                <xsd:element ref="ns2:VersionModifierName" minOccurs="0"/>
                <xsd:element ref="ns2:DateInEditing" minOccurs="0"/>
                <xsd:element ref="ns2:DatePending" minOccurs="0"/>
                <xsd:element ref="ns2:MetadataLibrary" minOccurs="0"/>
                <xsd:element ref="ns2:MetadataID" minOccurs="0"/>
                <xsd:element ref="ns2:MetadataLibraryDisplayFormLink" minOccurs="0"/>
                <xsd:element ref="ns2:RejectionText" minOccurs="0"/>
                <xsd:element ref="ns3:Approver_x002a_" minOccurs="0"/>
                <xsd:element ref="ns3:Dashboard_x002a_" minOccurs="0"/>
                <xsd:element ref="ns3:DBP_x0020_Editor_x002a_" minOccurs="0"/>
                <xsd:element ref="ns3:Faculty_x0020_Sponsor_x002a_" minOccurs="0"/>
                <xsd:element ref="ns3:Metadata_x0020_Link_x0020_ID" minOccurs="0"/>
                <xsd:element ref="ns3:Metadata_x0020_Form_x0020_URL_x002a_" minOccurs="0"/>
                <xsd:element ref="ns3:Document_x0020_Type" minOccurs="0"/>
                <xsd:element ref="ns3:Subject_x0020_Area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2207545-987c-4df2-827d-742bde27eac5" elementFormDefault="qualified">
    <xsd:import namespace="http://schemas.microsoft.com/office/2006/documentManagement/types"/>
    <xsd:element name="PrimaryAuthor" ma:index="8" nillable="true" ma:displayName="Primary Author" ma:hidden="true" ma:internalName="PrimaryAuthor">
      <xsd:simpleType>
        <xsd:restriction base="dms:Text"/>
      </xsd:simpleType>
    </xsd:element>
    <xsd:element name="ApprovalState" ma:index="9" nillable="true" ma:displayName="Document Approval" ma:internalName="ApprovalState" ma:readOnly="true">
      <xsd:simpleType>
        <xsd:restriction base="dms:Text"/>
      </xsd:simpleType>
    </xsd:element>
    <xsd:element name="DateOfApproval" ma:index="10" nillable="true" ma:displayName="Date Approved" ma:internalName="DateOfApproval" ma:readOnly="true">
      <xsd:simpleType>
        <xsd:restriction base="dms:DateTime"/>
      </xsd:simpleType>
    </xsd:element>
    <xsd:element name="CheckinCommentLine" ma:index="11" nillable="true" ma:displayName="Comment Line" ma:internalName="CheckinCommentLine" ma:readOnly="true">
      <xsd:simpleType>
        <xsd:restriction base="dms:Text"/>
      </xsd:simpleType>
    </xsd:element>
    <xsd:element name="VersionModifierName" ma:index="12" nillable="true" ma:displayName="VM Name" ma:internalName="VersionModifierName" ma:readOnly="true">
      <xsd:simpleType>
        <xsd:restriction base="dms:Text"/>
      </xsd:simpleType>
    </xsd:element>
    <xsd:element name="DateInEditing" ma:index="13" nillable="true" ma:displayName="Date Editing Began" ma:internalName="DateInEditing" ma:readOnly="true">
      <xsd:simpleType>
        <xsd:restriction base="dms:DateTime"/>
      </xsd:simpleType>
    </xsd:element>
    <xsd:element name="DatePending" ma:index="14" nillable="true" ma:displayName="Date Approval Sent" ma:internalName="DatePending" ma:readOnly="true">
      <xsd:simpleType>
        <xsd:restriction base="dms:DateTime"/>
      </xsd:simpleType>
    </xsd:element>
    <xsd:element name="MetadataLibrary" ma:index="15" nillable="true" ma:displayName="Metadata Library" ma:hidden="true" ma:internalName="MetadataLibrary">
      <xsd:simpleType>
        <xsd:restriction base="dms:Text"/>
      </xsd:simpleType>
    </xsd:element>
    <xsd:element name="MetadataID" ma:index="16" nillable="true" ma:displayName="Metadata ID" ma:hidden="true" ma:internalName="MetadataID">
      <xsd:simpleType>
        <xsd:restriction base="dms:Text"/>
      </xsd:simpleType>
    </xsd:element>
    <xsd:element name="MetadataLibraryDisplayFormLink" ma:index="17" nillable="true" ma:displayName="Display Form Link" ma:hidden="true" ma:internalName="MetadataLibraryDisplayFormLink">
      <xsd:simpleType>
        <xsd:restriction base="dms:Text"/>
      </xsd:simpleType>
    </xsd:element>
    <xsd:element name="RejectionText" ma:index="18" nillable="true" ma:displayName="Rejection Text" ma:internalName="RejectionText" ma:readOnly="true">
      <xsd:simpleType>
        <xsd:restriction base="dms:Text"/>
      </xsd:simpleType>
    </xsd:element>
  </xsd:schema>
  <xsd:schema xmlns:xsd="http://www.w3.org/2001/XMLSchema" xmlns:dms="http://schemas.microsoft.com/office/2006/documentManagement/types" targetNamespace="ec868678-deb6-48cf-896b-119bf5e2249b" elementFormDefault="qualified">
    <xsd:import namespace="http://schemas.microsoft.com/office/2006/documentManagement/types"/>
    <xsd:element name="Approver_x002a_" ma:index="20" nillable="true" ma:displayName="Approver" ma:list="UserInfo" ma:internalName="Approver_x002A_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ashboard_x002a_" ma:index="21" nillable="true" ma:displayName="Dashboard" ma:format="Hyperlink" ma:internalName="Dashboard_x002A_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BP_x0020_Editor_x002a_" ma:index="22" nillable="true" ma:displayName="DBP Editor" ma:list="UserInfo" ma:internalName="DBP_x0020_Editor_x002A_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aculty_x0020_Sponsor_x002a_" ma:index="23" nillable="true" ma:displayName="Faculty Sponsor" ma:list="UserInfo" ma:internalName="Faculty_x0020_Sponsor_x002A_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tadata_x0020_Link_x0020_ID" ma:index="24" nillable="true" ma:displayName="File Identification Number" ma:internalName="Metadata_x0020_Link_x0020_ID" ma:readOnly="false">
      <xsd:simpleType>
        <xsd:restriction base="dms:Text">
          <xsd:maxLength value="255"/>
        </xsd:restriction>
      </xsd:simpleType>
    </xsd:element>
    <xsd:element name="Metadata_x0020_Form_x0020_URL_x002a_" ma:index="25" nillable="true" ma:displayName="Metadata Form URL" ma:format="Hyperlink" ma:internalName="Metadata_x0020_Form_x0020_URL_x002A_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ocument_x0020_Type" ma:index="26" nillable="true" ma:displayName="Product Type" ma:format="Dropdown" ma:internalName="Document_x0020_Type" ma:readOnly="false">
      <xsd:simpleType>
        <xsd:restriction base="dms:Choice">
          <xsd:enumeration value="Case"/>
          <xsd:enumeration value="Technical Note"/>
          <xsd:enumeration value="Teaching Note"/>
          <xsd:enumeration value="Supplemental File"/>
          <xsd:enumeration value="Working Paper"/>
          <xsd:enumeration value="Book Chapter"/>
          <xsd:enumeration value="Multimedia Case"/>
          <xsd:enumeration value="Multimedia TN"/>
          <xsd:enumeration value="Simulation"/>
          <xsd:enumeration value="Simulation TN"/>
          <xsd:enumeration value="DCCP"/>
          <xsd:enumeration value="DVD Supplement"/>
          <xsd:enumeration value="VHS Supplement"/>
          <xsd:enumeration value="KIT"/>
          <xsd:enumeration value="Audio"/>
          <xsd:enumeration value="Book"/>
        </xsd:restriction>
      </xsd:simpleType>
    </xsd:element>
    <xsd:element name="Subject_x0020_Area" ma:index="27" nillable="true" ma:displayName="Subject Area" ma:format="Dropdown" ma:internalName="Subject_x0020_Area" ma:readOnly="false">
      <xsd:simpleType>
        <xsd:restriction base="dms:Choice">
          <xsd:enumeration value="Accounting and Control"/>
          <xsd:enumeration value="Business Communications"/>
          <xsd:enumeration value="Business Policy"/>
          <xsd:enumeration value="Computer-Information Technology"/>
          <xsd:enumeration value="Entrepreneurship and Innovation"/>
          <xsd:enumeration value="Ethics"/>
          <xsd:enumeration value="Finance"/>
          <xsd:enumeration value="General"/>
          <xsd:enumeration value="Global Economies and Markets"/>
          <xsd:enumeration value="Marketing"/>
          <xsd:enumeration value="Nonprofit Organizations"/>
          <xsd:enumeration value="Operations Management"/>
          <xsd:enumeration value="Organizational Behavior and Human Resources"/>
          <xsd:enumeration value="Pedagogy and Higher Administration"/>
          <xsd:enumeration value="Personal Assessment and Career Strategy"/>
          <xsd:enumeration value="Quantitative Analysis"/>
          <xsd:enumeration value="Strategy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Dashboard_x002a_ xmlns="ec868678-deb6-48cf-896b-119bf5e2249b">
      <Url>http://cm3.darden.virginia.edu/CMO/WorkflowDashboard.aspx?wf=2481</Url>
      <Description>Workflow Dashboard</Description>
    </Dashboard_x002a_>
    <Document_x0020_Type xmlns="ec868678-deb6-48cf-896b-119bf5e2249b">Supplemental File</Document_x0020_Type>
    <Metadata_x0020_Form_x0020_URL_x002a_ xmlns="ec868678-deb6-48cf-896b-119bf5e2249b">
      <Url>http://cm3.darden.virginia.edu/CMO/Gold Metadata/DispFormMeta.aspx?ID=33935</Url>
      <Description>View Document Metadata</Description>
    </Metadata_x0020_Form_x0020_URL_x002a_>
    <Faculty_x0020_Sponsor_x002a_ xmlns="ec868678-deb6-48cf-896b-119bf5e2249b">
      <UserInfo>
        <DisplayName>DARDEN\schillm</DisplayName>
        <AccountId>122</AccountId>
        <AccountType/>
      </UserInfo>
    </Faculty_x0020_Sponsor_x002a_>
    <DBP_x0020_Editor_x002a_ xmlns="ec868678-deb6-48cf-896b-119bf5e2249b">
      <UserInfo>
        <DisplayName>DARDEN\stevensond</DisplayName>
        <AccountId>19</AccountId>
        <AccountType/>
      </UserInfo>
    </DBP_x0020_Editor_x002a_>
    <Subject_x0020_Area xmlns="ec868678-deb6-48cf-896b-119bf5e2249b">Finance</Subject_x0020_Area>
    <Metadata_x0020_Link_x0020_ID xmlns="ec868678-deb6-48cf-896b-119bf5e2249b">{FBBDB474-AFF8-4788-B6A1-506940E25A17}</Metadata_x0020_Link_x0020_ID>
    <Approver_x002a_ xmlns="ec868678-deb6-48cf-896b-119bf5e2249b">
      <UserInfo>
        <DisplayName>DARDEN\schillm</DisplayName>
        <AccountId>122</AccountId>
        <AccountType/>
      </UserInfo>
    </Approver_x002a_>
    <DateInEditing xmlns="82207545-987c-4df2-827d-742bde27eac5" xsi:nil="true"/>
    <DateOfApproval xmlns="82207545-987c-4df2-827d-742bde27eac5" xsi:nil="true"/>
    <DatePending xmlns="82207545-987c-4df2-827d-742bde27eac5" xsi:nil="true"/>
    <MetadataLibraryDisplayFormLink xmlns="82207545-987c-4df2-827d-742bde27eac5">http://casemanagement.darden.virginia.edu/Lists/Editing Metadata/DispForm.aspx</MetadataLibraryDisplayFormLink>
    <MetadataLibrary xmlns="82207545-987c-4df2-827d-742bde27eac5">Editing Metadata</MetadataLibrary>
    <MetadataID xmlns="82207545-987c-4df2-827d-742bde27eac5">1480</MetadataID>
    <PrimaryAuthor xmlns="82207545-987c-4df2-827d-742bde27eac5" xsi:nil="true"/>
    <ApprovalState xmlns="82207545-987c-4df2-827d-742bde27eac5">Approved</ApprovalState>
    <VersionModifierName xmlns="82207545-987c-4df2-827d-742bde27eac5">DARDEN\lemleya</VersionModifierName>
    <RejectionText xmlns="82207545-987c-4df2-827d-742bde27eac5" xsi:nil="true"/>
    <CheckinCommentLine xmlns="82207545-987c-4df2-827d-742bde27eac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20AAA7-7F6C-41C0-83AF-446CB6A709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207545-987c-4df2-827d-742bde27eac5"/>
    <ds:schemaRef ds:uri="ec868678-deb6-48cf-896b-119bf5e2249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9C5E607A-11E4-4A40-BCDB-9CC3CB467A16}">
  <ds:schemaRefs>
    <ds:schemaRef ds:uri="http://purl.org/dc/terms/"/>
    <ds:schemaRef ds:uri="ec868678-deb6-48cf-896b-119bf5e2249b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82207545-987c-4df2-827d-742bde27eac5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65CB57E-EDC9-43BA-957C-F380B6132E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Exh 1</vt:lpstr>
      <vt:lpstr>Exh 2</vt:lpstr>
      <vt:lpstr>Exh 3</vt:lpstr>
      <vt:lpstr>Exh 4</vt:lpstr>
      <vt:lpstr>Exh 5</vt:lpstr>
      <vt:lpstr>Exh 6</vt:lpstr>
      <vt:lpstr>Exh 7</vt:lpstr>
      <vt:lpstr>Exh 8</vt:lpstr>
      <vt:lpstr>Exh 9</vt:lpstr>
      <vt:lpstr>Exh 10</vt:lpstr>
      <vt:lpstr>Exh 11</vt:lpstr>
      <vt:lpstr>Exh 12</vt:lpstr>
    </vt:vector>
  </TitlesOfParts>
  <Company>Darden Graduate Business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Roche Holding AG: Funding the Genentech Acquisition (SPREADSHEET)</dc:title>
  <dc:creator>Donald V Stevenson</dc:creator>
  <cp:lastModifiedBy>Alejandro Serrano</cp:lastModifiedBy>
  <dcterms:created xsi:type="dcterms:W3CDTF">2008-08-28T15:02:43Z</dcterms:created>
  <dcterms:modified xsi:type="dcterms:W3CDTF">2015-12-01T10:34:35Z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CFileType">
    <vt:lpwstr>Supplemental File</vt:lpwstr>
  </property>
  <property fmtid="{D5CDD505-2E9C-101B-9397-08002B2CF9AE}" pid="3" name="Owner">
    <vt:lpwstr>29</vt:lpwstr>
  </property>
  <property fmtid="{D5CDD505-2E9C-101B-9397-08002B2CF9AE}" pid="4" name="SubjectArea">
    <vt:lpwstr>Finance</vt:lpwstr>
  </property>
  <property fmtid="{D5CDD505-2E9C-101B-9397-08002B2CF9AE}" pid="5" name="FileGUID">
    <vt:lpwstr>49a4bc95-cd3e-4aaa-b16b-6655336d993c</vt:lpwstr>
  </property>
  <property fmtid="{D5CDD505-2E9C-101B-9397-08002B2CF9AE}" pid="6" name="VersionModifier">
    <vt:lpwstr>148</vt:lpwstr>
  </property>
  <property fmtid="{D5CDD505-2E9C-101B-9397-08002B2CF9AE}" pid="7" name="MetadataLibrary">
    <vt:lpwstr>Editing Metadata</vt:lpwstr>
  </property>
  <property fmtid="{D5CDD505-2E9C-101B-9397-08002B2CF9AE}" pid="8" name="MetadataURL">
    <vt:lpwstr>http://casemanagement.darden.virginia.edu/Lists/Editing Metadata/DispForm.aspx?ID=1480, View Document Metadata</vt:lpwstr>
  </property>
  <property fmtid="{D5CDD505-2E9C-101B-9397-08002B2CF9AE}" pid="9" name="ApprovalState">
    <vt:lpwstr>Approved</vt:lpwstr>
  </property>
  <property fmtid="{D5CDD505-2E9C-101B-9397-08002B2CF9AE}" pid="10" name="MetadataID">
    <vt:lpwstr>1480</vt:lpwstr>
  </property>
  <property fmtid="{D5CDD505-2E9C-101B-9397-08002B2CF9AE}" pid="11" name="Status">
    <vt:lpwstr>Approved</vt:lpwstr>
  </property>
  <property fmtid="{D5CDD505-2E9C-101B-9397-08002B2CF9AE}" pid="12" name="VersionModifierName">
    <vt:lpwstr>DARDEN\lemleya</vt:lpwstr>
  </property>
  <property fmtid="{D5CDD505-2E9C-101B-9397-08002B2CF9AE}" pid="13" name="MetadataLibraryDisplayFormLink">
    <vt:lpwstr>http://casemanagement.darden.virginia.edu/Lists/Editing Metadata/DispForm.aspx</vt:lpwstr>
  </property>
  <property fmtid="{D5CDD505-2E9C-101B-9397-08002B2CF9AE}" pid="14" name="DateInEditing">
    <vt:lpwstr>2009-08-20T13:09:50Z</vt:lpwstr>
  </property>
  <property fmtid="{D5CDD505-2E9C-101B-9397-08002B2CF9AE}" pid="15" name="DBPEditor">
    <vt:lpwstr>148</vt:lpwstr>
  </property>
  <property fmtid="{D5CDD505-2E9C-101B-9397-08002B2CF9AE}" pid="16" name="EditingStatus">
    <vt:lpwstr>Metadata Review Complete</vt:lpwstr>
  </property>
  <property fmtid="{D5CDD505-2E9C-101B-9397-08002B2CF9AE}" pid="17" name="DateOfApproval">
    <vt:lpwstr>2009-09-01T11:34:03Z</vt:lpwstr>
  </property>
  <property fmtid="{D5CDD505-2E9C-101B-9397-08002B2CF9AE}" pid="18" name="DatePending">
    <vt:lpwstr>2009-09-01T08:16:06Z</vt:lpwstr>
  </property>
  <property fmtid="{D5CDD505-2E9C-101B-9397-08002B2CF9AE}" pid="19" name="PrimaryAuthor">
    <vt:lpwstr/>
  </property>
  <property fmtid="{D5CDD505-2E9C-101B-9397-08002B2CF9AE}" pid="20" name="DateEditingEnded">
    <vt:lpwstr/>
  </property>
  <property fmtid="{D5CDD505-2E9C-101B-9397-08002B2CF9AE}" pid="21" name="Alternate">
    <vt:lpwstr/>
  </property>
  <property fmtid="{D5CDD505-2E9C-101B-9397-08002B2CF9AE}" pid="22" name="RWP">
    <vt:lpwstr/>
  </property>
  <property fmtid="{D5CDD505-2E9C-101B-9397-08002B2CF9AE}" pid="23" name="XMLFilename">
    <vt:lpwstr/>
  </property>
  <property fmtid="{D5CDD505-2E9C-101B-9397-08002B2CF9AE}" pid="24" name="RejectionText">
    <vt:lpwstr/>
  </property>
  <property fmtid="{D5CDD505-2E9C-101B-9397-08002B2CF9AE}" pid="25" name="CheckinCommentLine">
    <vt:lpwstr/>
  </property>
  <property fmtid="{D5CDD505-2E9C-101B-9397-08002B2CF9AE}" pid="26" name="ContentTypeId">
    <vt:lpwstr>0x010100FC88B602DD77EF48A07DCBF2B238F6DA</vt:lpwstr>
  </property>
  <property fmtid="{D5CDD505-2E9C-101B-9397-08002B2CF9AE}" pid="27" name="WorkflowCreationPath">
    <vt:lpwstr>b748db19-edc5-44e5-a2de-883bf10fe2f3,4;b748db19-edc5-44e5-a2de-883bf10fe2f3,4;b748db19-edc5-44e5-a2de-883bf10fe2f3,4;b748db19-edc5-44e5-a2de-883bf10fe2f3,4;b748db19-edc5-44e5-a2de-883bf10fe2f3,4;b748db19-edc5-44e5-a2de-883bf10fe2f3,13;b748db19-edc5-44e5-a</vt:lpwstr>
  </property>
  <property fmtid="{D5CDD505-2E9C-101B-9397-08002B2CF9AE}" pid="28" name="SWAT">
    <vt:lpwstr>true</vt:lpwstr>
  </property>
  <property fmtid="{D5CDD505-2E9C-101B-9397-08002B2CF9AE}" pid="29" name="Admin Assistant">
    <vt:lpwstr>Oklesson, Lauren241</vt:lpwstr>
  </property>
  <property fmtid="{D5CDD505-2E9C-101B-9397-08002B2CF9AE}" pid="30" name="Read/Write privileges">
    <vt:lpwstr/>
  </property>
  <property fmtid="{D5CDD505-2E9C-101B-9397-08002B2CF9AE}" pid="31" name="2nd Editor*">
    <vt:lpwstr/>
  </property>
  <property fmtid="{D5CDD505-2E9C-101B-9397-08002B2CF9AE}" pid="32" name="Edit Type">
    <vt:lpwstr>SWAT/Truncated</vt:lpwstr>
  </property>
  <property fmtid="{D5CDD505-2E9C-101B-9397-08002B2CF9AE}" pid="33" name="Version Modifier">
    <vt:lpwstr/>
  </property>
  <property fmtid="{D5CDD505-2E9C-101B-9397-08002B2CF9AE}" pid="34" name="Editing Status">
    <vt:lpwstr>Editing Complete</vt:lpwstr>
  </property>
</Properties>
</file>